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\Desktop\ERASMO\PAGAMENTOS\"/>
    </mc:Choice>
  </mc:AlternateContent>
  <bookViews>
    <workbookView xWindow="120" yWindow="75" windowWidth="19035" windowHeight="7395" tabRatio="950" firstSheet="5" activeTab="13"/>
  </bookViews>
  <sheets>
    <sheet name="SET" sheetId="4" r:id="rId1"/>
    <sheet name="Plan1" sheetId="15" r:id="rId2"/>
    <sheet name="jan.2019" sheetId="13" r:id="rId3"/>
    <sheet name="fev.2019" sheetId="17" r:id="rId4"/>
    <sheet name="MAR.2019 (2)" sheetId="18" r:id="rId5"/>
    <sheet name="ABR.2019" sheetId="19" r:id="rId6"/>
    <sheet name="MAIO 2019" sheetId="20" r:id="rId7"/>
    <sheet name="FEVEREIRO 2022" sheetId="21" r:id="rId8"/>
    <sheet name="MARÇO 2022 " sheetId="22" r:id="rId9"/>
    <sheet name="ABRIL 2022  " sheetId="23" r:id="rId10"/>
    <sheet name="MAIO 2022 " sheetId="24" r:id="rId11"/>
    <sheet name="JUNHO 2022" sheetId="25" r:id="rId12"/>
    <sheet name="JULHO 2022 " sheetId="26" r:id="rId13"/>
    <sheet name="AGOSTO 2022  (2)" sheetId="27" r:id="rId14"/>
    <sheet name="Plan3" sheetId="3" r:id="rId15"/>
    <sheet name="UP CIA" sheetId="12" r:id="rId16"/>
    <sheet name="SET (2)" sheetId="14" r:id="rId17"/>
    <sheet name="SET (3)" sheetId="16" r:id="rId18"/>
  </sheets>
  <definedNames>
    <definedName name="_xlnm.Print_Area" localSheetId="15">'UP CIA'!$A$1:$D$18</definedName>
  </definedNames>
  <calcPr calcId="152511"/>
</workbook>
</file>

<file path=xl/calcChain.xml><?xml version="1.0" encoding="utf-8"?>
<calcChain xmlns="http://schemas.openxmlformats.org/spreadsheetml/2006/main">
  <c r="R30" i="27" l="1"/>
  <c r="Q30" i="27"/>
  <c r="C33" i="27" l="1"/>
  <c r="B33" i="27"/>
  <c r="M31" i="27"/>
  <c r="M33" i="27" s="1"/>
  <c r="L31" i="27"/>
  <c r="L33" i="27" s="1"/>
  <c r="K31" i="27"/>
  <c r="K33" i="27" s="1"/>
  <c r="J31" i="27"/>
  <c r="J33" i="27" s="1"/>
  <c r="M34" i="27" s="1"/>
  <c r="M37" i="27" s="1"/>
  <c r="E31" i="27"/>
  <c r="E33" i="27" s="1"/>
  <c r="D31" i="27"/>
  <c r="D33" i="27" s="1"/>
  <c r="C31" i="27"/>
  <c r="B31" i="27"/>
  <c r="E34" i="27" l="1"/>
  <c r="E37" i="27" s="1"/>
  <c r="M32" i="26"/>
  <c r="M34" i="26" s="1"/>
  <c r="L32" i="26"/>
  <c r="L34" i="26" s="1"/>
  <c r="K32" i="26"/>
  <c r="K34" i="26" s="1"/>
  <c r="J32" i="26"/>
  <c r="J34" i="26" s="1"/>
  <c r="E32" i="26"/>
  <c r="E34" i="26" s="1"/>
  <c r="D32" i="26"/>
  <c r="D34" i="26" s="1"/>
  <c r="C32" i="26"/>
  <c r="C34" i="26" s="1"/>
  <c r="E35" i="26" s="1"/>
  <c r="B32" i="26"/>
  <c r="B34" i="26" s="1"/>
  <c r="M35" i="26" l="1"/>
  <c r="M38" i="26" s="1"/>
  <c r="E38" i="26"/>
  <c r="M33" i="25"/>
  <c r="M35" i="25" s="1"/>
  <c r="L33" i="25"/>
  <c r="L35" i="25" s="1"/>
  <c r="K33" i="25"/>
  <c r="K35" i="25" s="1"/>
  <c r="J33" i="25"/>
  <c r="J35" i="25" s="1"/>
  <c r="M36" i="25" s="1"/>
  <c r="M39" i="25" s="1"/>
  <c r="E33" i="25" l="1"/>
  <c r="E35" i="25" s="1"/>
  <c r="D33" i="25"/>
  <c r="D35" i="25" s="1"/>
  <c r="C33" i="25"/>
  <c r="C35" i="25" s="1"/>
  <c r="B33" i="25"/>
  <c r="B35" i="25" s="1"/>
  <c r="E36" i="25" l="1"/>
  <c r="E39" i="25" s="1"/>
  <c r="M34" i="24"/>
  <c r="M36" i="24" s="1"/>
  <c r="L34" i="24"/>
  <c r="L36" i="24" s="1"/>
  <c r="K34" i="24"/>
  <c r="K36" i="24" s="1"/>
  <c r="J34" i="24"/>
  <c r="J36" i="24" s="1"/>
  <c r="B34" i="24"/>
  <c r="B36" i="24"/>
  <c r="E34" i="24"/>
  <c r="E36" i="24" s="1"/>
  <c r="D34" i="24"/>
  <c r="D36" i="24" s="1"/>
  <c r="C34" i="24"/>
  <c r="C36" i="24" s="1"/>
  <c r="M37" i="24" l="1"/>
  <c r="M40" i="24" s="1"/>
  <c r="E37" i="24"/>
  <c r="E40" i="24" s="1"/>
  <c r="M34" i="23"/>
  <c r="M36" i="23" s="1"/>
  <c r="L34" i="23"/>
  <c r="L36" i="23" s="1"/>
  <c r="K34" i="23"/>
  <c r="K36" i="23" s="1"/>
  <c r="J34" i="23"/>
  <c r="J36" i="23" s="1"/>
  <c r="M37" i="23" s="1"/>
  <c r="M40" i="23" s="1"/>
  <c r="E34" i="23" l="1"/>
  <c r="E36" i="23" s="1"/>
  <c r="D34" i="23"/>
  <c r="D36" i="23" s="1"/>
  <c r="C34" i="23"/>
  <c r="C36" i="23" s="1"/>
  <c r="B34" i="23"/>
  <c r="B36" i="23" s="1"/>
  <c r="E37" i="23" l="1"/>
  <c r="E40" i="23" s="1"/>
  <c r="M34" i="22"/>
  <c r="M36" i="22" s="1"/>
  <c r="L34" i="22"/>
  <c r="L36" i="22" s="1"/>
  <c r="K34" i="22"/>
  <c r="K36" i="22" s="1"/>
  <c r="J34" i="22"/>
  <c r="J36" i="22" s="1"/>
  <c r="M37" i="22" s="1"/>
  <c r="M40" i="22" s="1"/>
  <c r="E34" i="22" l="1"/>
  <c r="E36" i="22" s="1"/>
  <c r="D34" i="22"/>
  <c r="D36" i="22" s="1"/>
  <c r="C34" i="22"/>
  <c r="C36" i="22" s="1"/>
  <c r="B34" i="22"/>
  <c r="B36" i="22" s="1"/>
  <c r="E37" i="22" l="1"/>
  <c r="E40" i="22" s="1"/>
  <c r="C30" i="21"/>
  <c r="B30" i="21"/>
  <c r="E28" i="21"/>
  <c r="E30" i="21" s="1"/>
  <c r="D28" i="21"/>
  <c r="D30" i="21" s="1"/>
  <c r="C28" i="21"/>
  <c r="B28" i="21"/>
  <c r="E31" i="21" l="1"/>
  <c r="E34" i="21" s="1"/>
  <c r="E28" i="20"/>
  <c r="E30" i="20" s="1"/>
  <c r="D28" i="20"/>
  <c r="D30" i="20" s="1"/>
  <c r="C28" i="20"/>
  <c r="C30" i="20" s="1"/>
  <c r="B28" i="20"/>
  <c r="B30" i="20" s="1"/>
  <c r="E31" i="20" l="1"/>
  <c r="E34" i="20" s="1"/>
  <c r="E36" i="19"/>
  <c r="C36" i="19"/>
  <c r="E34" i="19"/>
  <c r="D34" i="19"/>
  <c r="D36" i="19" s="1"/>
  <c r="C34" i="19"/>
  <c r="B34" i="19"/>
  <c r="B36" i="19" s="1"/>
  <c r="E37" i="19" l="1"/>
  <c r="E40" i="19" s="1"/>
  <c r="E41" i="18"/>
  <c r="E38" i="18"/>
  <c r="B35" i="18"/>
  <c r="B37" i="18" s="1"/>
  <c r="E35" i="18"/>
  <c r="E37" i="18" s="1"/>
  <c r="D35" i="18"/>
  <c r="D37" i="18" s="1"/>
  <c r="C35" i="18"/>
  <c r="C37" i="18" s="1"/>
  <c r="E39" i="17" l="1"/>
  <c r="B35" i="17"/>
  <c r="B33" i="17"/>
  <c r="E33" i="17"/>
  <c r="E35" i="17" s="1"/>
  <c r="D33" i="17"/>
  <c r="D35" i="17" s="1"/>
  <c r="C33" i="17"/>
  <c r="C35" i="17" s="1"/>
  <c r="B23" i="13" l="1"/>
  <c r="C23" i="13"/>
  <c r="D21" i="13" l="1"/>
  <c r="D23" i="13" s="1"/>
  <c r="E21" i="13"/>
  <c r="E23" i="13" s="1"/>
  <c r="A61" i="16" l="1"/>
  <c r="B8" i="16" l="1"/>
  <c r="C9" i="16"/>
  <c r="B18" i="16"/>
  <c r="C19" i="16"/>
  <c r="B28" i="16"/>
  <c r="C29" i="16"/>
  <c r="B38" i="16"/>
  <c r="C39" i="16"/>
  <c r="B48" i="16"/>
  <c r="C49" i="16"/>
  <c r="B58" i="16"/>
  <c r="C59" i="16"/>
  <c r="B8" i="14" l="1"/>
  <c r="C39" i="4" l="1"/>
  <c r="B38" i="4"/>
  <c r="C29" i="4"/>
  <c r="B28" i="4"/>
  <c r="C19" i="4"/>
  <c r="B18" i="4"/>
  <c r="B8" i="4" l="1"/>
  <c r="C9" i="4" l="1"/>
  <c r="B21" i="13" l="1"/>
  <c r="C21" i="13"/>
  <c r="E26" i="13" l="1"/>
  <c r="D7" i="12"/>
  <c r="D9" i="12"/>
  <c r="D8" i="12"/>
  <c r="D6" i="12"/>
  <c r="D5" i="12"/>
  <c r="D4" i="12"/>
  <c r="D3" i="12"/>
  <c r="D16" i="12" l="1"/>
</calcChain>
</file>

<file path=xl/sharedStrings.xml><?xml version="1.0" encoding="utf-8"?>
<sst xmlns="http://schemas.openxmlformats.org/spreadsheetml/2006/main" count="439" uniqueCount="56">
  <si>
    <t xml:space="preserve">DIA </t>
  </si>
  <si>
    <t xml:space="preserve">HORAS </t>
  </si>
  <si>
    <t>SAB</t>
  </si>
  <si>
    <t>DOM</t>
  </si>
  <si>
    <t xml:space="preserve">TOTAL </t>
  </si>
  <si>
    <t>SOMA</t>
  </si>
  <si>
    <t>TOTAL</t>
  </si>
  <si>
    <t xml:space="preserve"> UP CIA</t>
  </si>
  <si>
    <t>JAQUETA</t>
  </si>
  <si>
    <t>MODELO</t>
  </si>
  <si>
    <t>CUSTO</t>
  </si>
  <si>
    <t>TRANSFER</t>
  </si>
  <si>
    <t>LEGGING</t>
  </si>
  <si>
    <t>REGATA AMARELA</t>
  </si>
  <si>
    <t xml:space="preserve">MALHA </t>
  </si>
  <si>
    <t>MODELAGEM MALHA</t>
  </si>
  <si>
    <t>REGATA POROS PRETO</t>
  </si>
  <si>
    <t>REGATA POROS BRANCO</t>
  </si>
  <si>
    <t>TOP</t>
  </si>
  <si>
    <t>HELGA</t>
  </si>
  <si>
    <t>(6,77 + 100% = 13,54 P HORA)</t>
  </si>
  <si>
    <t>LEINI</t>
  </si>
  <si>
    <t>(6,44 + 100% = 12,88 P HORA)</t>
  </si>
  <si>
    <t>MARLI</t>
  </si>
  <si>
    <t>(6,43 + 100% = 12,86 P HORA)</t>
  </si>
  <si>
    <t>JORDANA</t>
  </si>
  <si>
    <t>(6,45 + 100% = 12,90 P HORA)</t>
  </si>
  <si>
    <t>CLARICE</t>
  </si>
  <si>
    <t>IRENA</t>
  </si>
  <si>
    <t>(6,4 + 100% = 12,80 P HORA)</t>
  </si>
  <si>
    <t>R$ 686,60 / 2 = R$343,30</t>
  </si>
  <si>
    <t>Lanches = R$ 102,40</t>
  </si>
  <si>
    <t>TOTAL = 445,70</t>
  </si>
  <si>
    <t>EXTRA 60%</t>
  </si>
  <si>
    <t>EXTRA 50%</t>
  </si>
  <si>
    <t>FINAL DE SEMANA</t>
  </si>
  <si>
    <t>Assinatura</t>
  </si>
  <si>
    <t>SALETE</t>
  </si>
  <si>
    <t>(6,80 P HORA)</t>
  </si>
  <si>
    <t>Marcia jan/2019</t>
  </si>
  <si>
    <t>Marcia FEV/2019</t>
  </si>
  <si>
    <t>VALE</t>
  </si>
  <si>
    <t>TOTAL PAGAMENTO</t>
  </si>
  <si>
    <t>TOTAL GERAL</t>
  </si>
  <si>
    <t>Marcia MARÇO/2019</t>
  </si>
  <si>
    <t>Marcia ABRIL/2019</t>
  </si>
  <si>
    <t>Marcia MAIO/2019</t>
  </si>
  <si>
    <t>Marcia MARÇO2022</t>
  </si>
  <si>
    <t>ATESTADO</t>
  </si>
  <si>
    <t>Marcia ABRIL 2022</t>
  </si>
  <si>
    <t>Marcia MAIO 2022</t>
  </si>
  <si>
    <t>Marcia JUNHO 2022</t>
  </si>
  <si>
    <t>Marcia JULHO 2022</t>
  </si>
  <si>
    <t>Marcia AGOSTO 2022</t>
  </si>
  <si>
    <t>645+334</t>
  </si>
  <si>
    <t>igual a leini...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</si>
</sst>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$ &quot;#,##0.00"/>
    <numFmt numFmtId="165" formatCode="&quot;R$&quot;\ #,##0.00"/>
  </numFmts>
  <fonts count="1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6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2" fillId="0" borderId="1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0" fillId="0" borderId="0" xfId="0" applyBorder="1"/>
    <xf numFmtId="164" fontId="0" fillId="0" borderId="0" xfId="0" applyNumberForma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3" borderId="0" xfId="0" applyFill="1" applyBorder="1"/>
    <xf numFmtId="0" fontId="2" fillId="3" borderId="0" xfId="0" applyFont="1" applyFill="1" applyBorder="1" applyAlignment="1">
      <alignment horizontal="center"/>
    </xf>
    <xf numFmtId="16" fontId="2" fillId="3" borderId="0" xfId="0" applyNumberFormat="1" applyFont="1" applyFill="1" applyBorder="1" applyAlignment="1">
      <alignment horizontal="center"/>
    </xf>
    <xf numFmtId="164" fontId="2" fillId="3" borderId="0" xfId="0" applyNumberFormat="1" applyFont="1" applyFill="1" applyBorder="1" applyAlignment="1">
      <alignment horizontal="center"/>
    </xf>
    <xf numFmtId="4" fontId="2" fillId="3" borderId="0" xfId="0" applyNumberFormat="1" applyFont="1" applyFill="1" applyBorder="1" applyAlignment="1">
      <alignment horizontal="center"/>
    </xf>
    <xf numFmtId="4" fontId="8" fillId="3" borderId="0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164" fontId="6" fillId="5" borderId="1" xfId="0" applyNumberFormat="1" applyFont="1" applyFill="1" applyBorder="1"/>
    <xf numFmtId="0" fontId="0" fillId="0" borderId="10" xfId="0" applyBorder="1"/>
    <xf numFmtId="14" fontId="3" fillId="0" borderId="0" xfId="0" applyNumberFormat="1" applyFont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" fontId="2" fillId="0" borderId="3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4" xfId="0" applyBorder="1"/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6" fillId="4" borderId="1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4" fillId="0" borderId="0" xfId="0" applyFont="1"/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14" fillId="0" borderId="0" xfId="0" applyNumberFormat="1" applyFont="1" applyAlignment="1">
      <alignment horizontal="center"/>
    </xf>
    <xf numFmtId="165" fontId="0" fillId="0" borderId="0" xfId="0" applyNumberFormat="1"/>
    <xf numFmtId="0" fontId="1" fillId="2" borderId="1" xfId="0" applyFont="1" applyFill="1" applyBorder="1" applyAlignment="1">
      <alignment horizontal="center"/>
    </xf>
    <xf numFmtId="16" fontId="8" fillId="0" borderId="4" xfId="0" applyNumberFormat="1" applyFont="1" applyBorder="1" applyAlignment="1">
      <alignment horizontal="center"/>
    </xf>
    <xf numFmtId="16" fontId="8" fillId="0" borderId="6" xfId="0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16" fontId="8" fillId="3" borderId="0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opLeftCell="A25" zoomScaleNormal="100" workbookViewId="0">
      <selection activeCell="A31" sqref="A31:C31"/>
    </sheetView>
  </sheetViews>
  <sheetFormatPr defaultRowHeight="15" x14ac:dyDescent="0.25"/>
  <cols>
    <col min="1" max="1" width="29.7109375" bestFit="1" customWidth="1"/>
    <col min="2" max="2" width="17.85546875" customWidth="1"/>
    <col min="3" max="3" width="18.140625" customWidth="1"/>
  </cols>
  <sheetData>
    <row r="1" spans="1:3" ht="26.25" x14ac:dyDescent="0.4">
      <c r="A1" s="104" t="s">
        <v>19</v>
      </c>
      <c r="B1" s="104"/>
      <c r="C1" s="104"/>
    </row>
    <row r="2" spans="1:3" ht="15.75" x14ac:dyDescent="0.25">
      <c r="A2" s="1" t="s">
        <v>0</v>
      </c>
      <c r="B2" s="1" t="s">
        <v>1</v>
      </c>
      <c r="C2" s="1"/>
    </row>
    <row r="3" spans="1:3" ht="15.75" x14ac:dyDescent="0.25">
      <c r="A3" s="2">
        <v>43353</v>
      </c>
      <c r="B3" s="1">
        <v>9</v>
      </c>
      <c r="C3" s="1">
        <v>121.86</v>
      </c>
    </row>
    <row r="4" spans="1:3" ht="15.75" x14ac:dyDescent="0.25">
      <c r="A4" s="2"/>
      <c r="B4" s="1"/>
      <c r="C4" s="1"/>
    </row>
    <row r="5" spans="1:3" ht="15.75" x14ac:dyDescent="0.25">
      <c r="A5" s="2"/>
      <c r="B5" s="1"/>
      <c r="C5" s="1"/>
    </row>
    <row r="6" spans="1:3" ht="15.75" x14ac:dyDescent="0.25">
      <c r="A6" s="2"/>
      <c r="B6" s="1"/>
      <c r="C6" s="1"/>
    </row>
    <row r="7" spans="1:3" ht="15.75" x14ac:dyDescent="0.25">
      <c r="A7" s="1"/>
      <c r="B7" s="22"/>
      <c r="C7" s="22"/>
    </row>
    <row r="8" spans="1:3" ht="15.75" x14ac:dyDescent="0.25">
      <c r="A8" s="2" t="s">
        <v>20</v>
      </c>
      <c r="B8" s="22">
        <f>SUM(B3:B7)</f>
        <v>9</v>
      </c>
      <c r="C8" s="22"/>
    </row>
    <row r="9" spans="1:3" ht="23.25" x14ac:dyDescent="0.35">
      <c r="A9" s="105" t="s">
        <v>6</v>
      </c>
      <c r="B9" s="106"/>
      <c r="C9" s="23">
        <f>SUM(C3:C8)</f>
        <v>121.86</v>
      </c>
    </row>
    <row r="11" spans="1:3" ht="26.25" x14ac:dyDescent="0.4">
      <c r="A11" s="104" t="s">
        <v>21</v>
      </c>
      <c r="B11" s="104"/>
      <c r="C11" s="104"/>
    </row>
    <row r="12" spans="1:3" ht="15.75" x14ac:dyDescent="0.25">
      <c r="A12" s="1" t="s">
        <v>0</v>
      </c>
      <c r="B12" s="1" t="s">
        <v>1</v>
      </c>
      <c r="C12" s="1"/>
    </row>
    <row r="13" spans="1:3" ht="15.75" x14ac:dyDescent="0.25">
      <c r="A13" s="2">
        <v>43353</v>
      </c>
      <c r="B13" s="1">
        <v>9</v>
      </c>
      <c r="C13" s="1">
        <v>115.92</v>
      </c>
    </row>
    <row r="14" spans="1:3" ht="15.75" x14ac:dyDescent="0.25">
      <c r="A14" s="2"/>
      <c r="B14" s="1"/>
      <c r="C14" s="1"/>
    </row>
    <row r="15" spans="1:3" ht="15.75" x14ac:dyDescent="0.25">
      <c r="A15" s="2"/>
      <c r="B15" s="1"/>
      <c r="C15" s="1"/>
    </row>
    <row r="16" spans="1:3" ht="15.75" x14ac:dyDescent="0.25">
      <c r="A16" s="2"/>
      <c r="B16" s="1"/>
      <c r="C16" s="1"/>
    </row>
    <row r="17" spans="1:3" ht="15.75" x14ac:dyDescent="0.25">
      <c r="A17" s="1"/>
      <c r="B17" s="22"/>
      <c r="C17" s="22"/>
    </row>
    <row r="18" spans="1:3" ht="15.75" x14ac:dyDescent="0.25">
      <c r="A18" s="2" t="s">
        <v>22</v>
      </c>
      <c r="B18" s="22">
        <f>SUM(B13:B17)</f>
        <v>9</v>
      </c>
      <c r="C18" s="22"/>
    </row>
    <row r="19" spans="1:3" ht="23.25" x14ac:dyDescent="0.35">
      <c r="A19" s="105" t="s">
        <v>6</v>
      </c>
      <c r="B19" s="106"/>
      <c r="C19" s="23">
        <f>SUM(C13:C18)</f>
        <v>115.92</v>
      </c>
    </row>
    <row r="21" spans="1:3" ht="26.25" x14ac:dyDescent="0.4">
      <c r="A21" s="104" t="s">
        <v>23</v>
      </c>
      <c r="B21" s="104"/>
      <c r="C21" s="104"/>
    </row>
    <row r="22" spans="1:3" ht="15.75" x14ac:dyDescent="0.25">
      <c r="A22" s="1" t="s">
        <v>0</v>
      </c>
      <c r="B22" s="1" t="s">
        <v>1</v>
      </c>
      <c r="C22" s="1"/>
    </row>
    <row r="23" spans="1:3" ht="15.75" x14ac:dyDescent="0.25">
      <c r="A23" s="2">
        <v>43353</v>
      </c>
      <c r="B23" s="1">
        <v>9</v>
      </c>
      <c r="C23" s="1">
        <v>115.74</v>
      </c>
    </row>
    <row r="24" spans="1:3" ht="15.75" x14ac:dyDescent="0.25">
      <c r="A24" s="2"/>
      <c r="B24" s="1"/>
      <c r="C24" s="1"/>
    </row>
    <row r="25" spans="1:3" ht="15.75" x14ac:dyDescent="0.25">
      <c r="A25" s="2"/>
      <c r="B25" s="1"/>
      <c r="C25" s="1"/>
    </row>
    <row r="26" spans="1:3" ht="15.75" x14ac:dyDescent="0.25">
      <c r="A26" s="1"/>
      <c r="B26" s="1"/>
      <c r="C26" s="21"/>
    </row>
    <row r="27" spans="1:3" ht="15.75" x14ac:dyDescent="0.25">
      <c r="A27" s="1"/>
      <c r="B27" s="22"/>
      <c r="C27" s="22"/>
    </row>
    <row r="28" spans="1:3" ht="15.75" x14ac:dyDescent="0.25">
      <c r="A28" s="2" t="s">
        <v>24</v>
      </c>
      <c r="B28" s="22">
        <f>SUM(B23:B27)</f>
        <v>9</v>
      </c>
      <c r="C28" s="22"/>
    </row>
    <row r="29" spans="1:3" ht="23.25" x14ac:dyDescent="0.35">
      <c r="A29" s="105" t="s">
        <v>6</v>
      </c>
      <c r="B29" s="106"/>
      <c r="C29" s="23">
        <f>SUM(C23:C28)</f>
        <v>115.74</v>
      </c>
    </row>
    <row r="31" spans="1:3" ht="26.25" x14ac:dyDescent="0.4">
      <c r="A31" s="104" t="s">
        <v>25</v>
      </c>
      <c r="B31" s="104"/>
      <c r="C31" s="104"/>
    </row>
    <row r="32" spans="1:3" ht="15.75" x14ac:dyDescent="0.25">
      <c r="A32" s="1" t="s">
        <v>0</v>
      </c>
      <c r="B32" s="1" t="s">
        <v>1</v>
      </c>
      <c r="C32" s="1"/>
    </row>
    <row r="33" spans="1:3" ht="15.75" x14ac:dyDescent="0.25">
      <c r="A33" s="2">
        <v>43353</v>
      </c>
      <c r="B33" s="1">
        <v>9</v>
      </c>
      <c r="C33" s="1">
        <v>116.1</v>
      </c>
    </row>
    <row r="34" spans="1:3" ht="15.75" x14ac:dyDescent="0.25">
      <c r="A34" s="2"/>
      <c r="B34" s="1"/>
      <c r="C34" s="1"/>
    </row>
    <row r="35" spans="1:3" ht="15.75" x14ac:dyDescent="0.25">
      <c r="A35" s="2"/>
      <c r="B35" s="1"/>
      <c r="C35" s="1"/>
    </row>
    <row r="36" spans="1:3" ht="15.75" x14ac:dyDescent="0.25">
      <c r="A36" s="1"/>
      <c r="B36" s="1"/>
      <c r="C36" s="21"/>
    </row>
    <row r="37" spans="1:3" ht="15.75" x14ac:dyDescent="0.25">
      <c r="A37" s="1"/>
      <c r="B37" s="22"/>
      <c r="C37" s="22"/>
    </row>
    <row r="38" spans="1:3" ht="15.75" x14ac:dyDescent="0.25">
      <c r="A38" s="2" t="s">
        <v>26</v>
      </c>
      <c r="B38" s="22">
        <f>SUM(B33:B37)</f>
        <v>9</v>
      </c>
      <c r="C38" s="22"/>
    </row>
    <row r="39" spans="1:3" ht="23.25" x14ac:dyDescent="0.35">
      <c r="A39" s="105" t="s">
        <v>6</v>
      </c>
      <c r="B39" s="106"/>
      <c r="C39" s="23">
        <f>SUM(C33:C38)</f>
        <v>116.1</v>
      </c>
    </row>
  </sheetData>
  <mergeCells count="8">
    <mergeCell ref="A21:C21"/>
    <mergeCell ref="A29:B29"/>
    <mergeCell ref="A31:C31"/>
    <mergeCell ref="A39:B39"/>
    <mergeCell ref="A1:C1"/>
    <mergeCell ref="A9:B9"/>
    <mergeCell ref="A11:C11"/>
    <mergeCell ref="A19:B19"/>
  </mergeCells>
  <pageMargins left="0.51181102362204722" right="0.51181102362204722" top="0.78740157480314965" bottom="0.78740157480314965" header="0.31496062992125984" footer="0.31496062992125984"/>
  <pageSetup paperSize="9" scale="7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Normal="100" workbookViewId="0">
      <selection activeCell="F35" sqref="F35"/>
    </sheetView>
  </sheetViews>
  <sheetFormatPr defaultRowHeight="15" x14ac:dyDescent="0.25"/>
  <cols>
    <col min="1" max="1" width="10" customWidth="1"/>
    <col min="2" max="2" width="17.85546875" customWidth="1"/>
    <col min="3" max="3" width="22.85546875" bestFit="1" customWidth="1"/>
    <col min="4" max="4" width="13.85546875" customWidth="1"/>
    <col min="5" max="5" width="15" bestFit="1" customWidth="1"/>
  </cols>
  <sheetData>
    <row r="1" spans="1:5" ht="27" thickBot="1" x14ac:dyDescent="0.45">
      <c r="A1" s="114" t="s">
        <v>39</v>
      </c>
      <c r="B1" s="115"/>
      <c r="C1" s="115"/>
      <c r="D1" s="115"/>
      <c r="E1" s="116"/>
    </row>
    <row r="2" spans="1:5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</row>
    <row r="3" spans="1:5" ht="15.75" x14ac:dyDescent="0.25">
      <c r="A3" s="1" t="s">
        <v>2</v>
      </c>
      <c r="B3" s="1"/>
      <c r="C3" s="117"/>
      <c r="D3" s="1"/>
      <c r="E3" s="1"/>
    </row>
    <row r="4" spans="1:5" ht="15.75" x14ac:dyDescent="0.25">
      <c r="A4" s="1" t="s">
        <v>3</v>
      </c>
      <c r="B4" s="1"/>
      <c r="C4" s="118"/>
      <c r="D4" s="1"/>
      <c r="E4" s="1"/>
    </row>
    <row r="5" spans="1:5" ht="15.75" x14ac:dyDescent="0.25">
      <c r="A5" s="2">
        <v>43486</v>
      </c>
      <c r="B5" s="1">
        <v>9</v>
      </c>
      <c r="C5" s="1"/>
      <c r="D5" s="1"/>
      <c r="E5" s="1"/>
    </row>
    <row r="6" spans="1:5" ht="15.75" x14ac:dyDescent="0.25">
      <c r="A6" s="2">
        <v>43487</v>
      </c>
      <c r="B6" s="1">
        <v>9</v>
      </c>
      <c r="C6" s="1"/>
      <c r="D6" s="1"/>
      <c r="E6" s="1"/>
    </row>
    <row r="7" spans="1:5" ht="15.75" x14ac:dyDescent="0.25">
      <c r="A7" s="2">
        <v>43488</v>
      </c>
      <c r="B7" s="1">
        <v>9</v>
      </c>
      <c r="C7" s="1"/>
      <c r="D7" s="1"/>
      <c r="E7" s="1"/>
    </row>
    <row r="8" spans="1:5" ht="15.75" x14ac:dyDescent="0.25">
      <c r="A8" s="2">
        <v>43489</v>
      </c>
      <c r="B8" s="1">
        <v>9</v>
      </c>
      <c r="C8" s="1"/>
      <c r="D8" s="1"/>
      <c r="E8" s="1"/>
    </row>
    <row r="9" spans="1:5" ht="15.75" x14ac:dyDescent="0.25">
      <c r="A9" s="2">
        <v>43490</v>
      </c>
      <c r="B9" s="1">
        <v>8</v>
      </c>
      <c r="C9" s="1"/>
      <c r="D9" s="1"/>
      <c r="E9" s="1"/>
    </row>
    <row r="10" spans="1:5" ht="15.75" x14ac:dyDescent="0.25">
      <c r="A10" s="1" t="s">
        <v>2</v>
      </c>
      <c r="B10" s="1"/>
      <c r="C10" s="117">
        <v>7.33</v>
      </c>
      <c r="D10" s="25"/>
      <c r="E10" s="1"/>
    </row>
    <row r="11" spans="1:5" ht="15.75" x14ac:dyDescent="0.25">
      <c r="A11" s="1" t="s">
        <v>3</v>
      </c>
      <c r="B11" s="1"/>
      <c r="C11" s="118"/>
      <c r="D11" s="26"/>
      <c r="E11" s="1"/>
    </row>
    <row r="12" spans="1:5" ht="15.75" x14ac:dyDescent="0.25">
      <c r="A12" s="2">
        <v>43493</v>
      </c>
      <c r="B12" s="1">
        <v>9</v>
      </c>
      <c r="C12" s="1"/>
      <c r="D12" s="1"/>
      <c r="E12" s="1"/>
    </row>
    <row r="13" spans="1:5" ht="15.75" x14ac:dyDescent="0.25">
      <c r="A13" s="2">
        <v>43494</v>
      </c>
      <c r="B13" s="1">
        <v>9</v>
      </c>
      <c r="C13" s="1"/>
      <c r="D13" s="1"/>
      <c r="E13" s="1"/>
    </row>
    <row r="14" spans="1:5" ht="15.75" x14ac:dyDescent="0.25">
      <c r="A14" s="2">
        <v>43495</v>
      </c>
      <c r="B14" s="1">
        <v>9</v>
      </c>
      <c r="C14" s="1"/>
      <c r="D14" s="1"/>
      <c r="E14" s="1"/>
    </row>
    <row r="15" spans="1:5" ht="15.75" x14ac:dyDescent="0.25">
      <c r="A15" s="2">
        <v>43496</v>
      </c>
      <c r="B15" s="1">
        <v>9</v>
      </c>
      <c r="C15" s="1"/>
      <c r="D15" s="1"/>
      <c r="E15" s="1"/>
    </row>
    <row r="16" spans="1:5" ht="15.75" x14ac:dyDescent="0.25">
      <c r="A16" s="2"/>
      <c r="B16" s="1"/>
      <c r="C16" s="1"/>
      <c r="D16" s="1"/>
      <c r="E16" s="1"/>
    </row>
    <row r="17" spans="1:5" ht="15.75" x14ac:dyDescent="0.25">
      <c r="A17" s="2"/>
      <c r="B17" s="1"/>
      <c r="C17" s="20"/>
      <c r="D17" s="26"/>
      <c r="E17" s="1"/>
    </row>
    <row r="18" spans="1:5" ht="15.75" x14ac:dyDescent="0.25">
      <c r="A18" s="2"/>
      <c r="B18" s="1"/>
      <c r="C18" s="20"/>
      <c r="D18" s="26"/>
      <c r="E18" s="1"/>
    </row>
    <row r="19" spans="1:5" ht="15.75" x14ac:dyDescent="0.25">
      <c r="A19" s="2"/>
      <c r="B19" s="1"/>
      <c r="C19" s="20"/>
      <c r="D19" s="26"/>
      <c r="E19" s="1"/>
    </row>
    <row r="20" spans="1:5" ht="15.75" x14ac:dyDescent="0.25">
      <c r="A20" s="2"/>
      <c r="B20" s="1"/>
      <c r="C20" s="20"/>
      <c r="D20" s="26"/>
      <c r="E20" s="1"/>
    </row>
    <row r="21" spans="1:5" ht="15.75" x14ac:dyDescent="0.25">
      <c r="A21" s="34" t="s">
        <v>4</v>
      </c>
      <c r="B21" s="34">
        <f>SUM(B3:B20)</f>
        <v>80</v>
      </c>
      <c r="C21" s="34">
        <f>SUM(C3:C20)</f>
        <v>7.33</v>
      </c>
      <c r="D21" s="34">
        <f>SUM(D3:D20)</f>
        <v>0</v>
      </c>
      <c r="E21" s="34">
        <f>SUM(E3:E20)</f>
        <v>0</v>
      </c>
    </row>
    <row r="22" spans="1:5" x14ac:dyDescent="0.25">
      <c r="A22" s="3"/>
      <c r="B22" s="3"/>
      <c r="C22" s="3"/>
      <c r="D22" s="3"/>
      <c r="E22" s="3"/>
    </row>
    <row r="23" spans="1:5" x14ac:dyDescent="0.25">
      <c r="A23" s="3" t="s">
        <v>5</v>
      </c>
      <c r="B23" s="6">
        <f>B21*6.6</f>
        <v>528</v>
      </c>
      <c r="C23" s="6">
        <f>C21*6.6</f>
        <v>48.378</v>
      </c>
      <c r="D23" s="6">
        <f>10.2*D21</f>
        <v>0</v>
      </c>
      <c r="E23" s="6">
        <f>10.24*E21</f>
        <v>0</v>
      </c>
    </row>
    <row r="24" spans="1:5" ht="15.75" x14ac:dyDescent="0.25">
      <c r="A24" s="119"/>
      <c r="B24" s="120"/>
      <c r="C24" s="121"/>
      <c r="D24" s="27"/>
      <c r="E24" s="6"/>
    </row>
    <row r="25" spans="1:5" x14ac:dyDescent="0.25">
      <c r="A25" s="108"/>
      <c r="B25" s="109"/>
      <c r="C25" s="110"/>
      <c r="D25" s="24"/>
      <c r="E25" s="5"/>
    </row>
    <row r="26" spans="1:5" ht="18.75" x14ac:dyDescent="0.3">
      <c r="A26" s="111" t="s">
        <v>6</v>
      </c>
      <c r="B26" s="112"/>
      <c r="C26" s="113"/>
      <c r="D26" s="36"/>
      <c r="E26" s="37">
        <f>B23+C23+D23+E23</f>
        <v>576.37800000000004</v>
      </c>
    </row>
    <row r="29" spans="1:5" x14ac:dyDescent="0.25">
      <c r="A29" s="38"/>
      <c r="B29" s="38"/>
      <c r="C29" s="38"/>
      <c r="D29" s="38"/>
      <c r="E29" s="38"/>
    </row>
    <row r="30" spans="1:5" x14ac:dyDescent="0.25">
      <c r="A30" s="107" t="s">
        <v>36</v>
      </c>
      <c r="B30" s="107"/>
      <c r="C30" s="107"/>
      <c r="D30" s="107"/>
      <c r="E30" s="107"/>
    </row>
    <row r="32" spans="1:5" ht="18.75" x14ac:dyDescent="0.3">
      <c r="C32" s="39">
        <v>43502</v>
      </c>
    </row>
  </sheetData>
  <mergeCells count="7">
    <mergeCell ref="A30:E30"/>
    <mergeCell ref="A25:C25"/>
    <mergeCell ref="A26:C26"/>
    <mergeCell ref="A1:E1"/>
    <mergeCell ref="C10:C11"/>
    <mergeCell ref="A24:C24"/>
    <mergeCell ref="C3:C4"/>
  </mergeCells>
  <pageMargins left="0.51181102362204722" right="0.51181102362204722" top="0.78740157480314965" bottom="0.78740157480314965" header="0.31496062992125984" footer="0.31496062992125984"/>
  <pageSetup paperSize="9" scale="7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opLeftCell="A25" zoomScaleNormal="100" workbookViewId="0">
      <selection activeCell="C41" sqref="C41"/>
    </sheetView>
  </sheetViews>
  <sheetFormatPr defaultRowHeight="15" x14ac:dyDescent="0.25"/>
  <cols>
    <col min="1" max="1" width="10" customWidth="1"/>
    <col min="2" max="2" width="17.85546875" customWidth="1"/>
    <col min="3" max="3" width="22.85546875" bestFit="1" customWidth="1"/>
    <col min="4" max="4" width="13.85546875" customWidth="1"/>
    <col min="5" max="5" width="15" bestFit="1" customWidth="1"/>
  </cols>
  <sheetData>
    <row r="1" spans="1:5" ht="27" thickBot="1" x14ac:dyDescent="0.45">
      <c r="A1" s="114" t="s">
        <v>40</v>
      </c>
      <c r="B1" s="115"/>
      <c r="C1" s="115"/>
      <c r="D1" s="115"/>
      <c r="E1" s="116"/>
    </row>
    <row r="2" spans="1:5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</row>
    <row r="3" spans="1:5" ht="15.75" x14ac:dyDescent="0.25">
      <c r="A3" s="48">
        <v>43497</v>
      </c>
      <c r="B3" s="43">
        <v>8</v>
      </c>
      <c r="C3" s="49"/>
      <c r="D3" s="43"/>
      <c r="E3" s="43"/>
    </row>
    <row r="4" spans="1:5" ht="15.75" x14ac:dyDescent="0.25">
      <c r="A4" s="1" t="s">
        <v>2</v>
      </c>
      <c r="B4" s="1"/>
      <c r="C4" s="117">
        <v>7.33</v>
      </c>
      <c r="D4" s="1"/>
      <c r="E4" s="1"/>
    </row>
    <row r="5" spans="1:5" ht="15.75" x14ac:dyDescent="0.25">
      <c r="A5" s="1" t="s">
        <v>3</v>
      </c>
      <c r="B5" s="1"/>
      <c r="C5" s="118"/>
      <c r="D5" s="1"/>
      <c r="E5" s="1"/>
    </row>
    <row r="6" spans="1:5" ht="15.75" x14ac:dyDescent="0.25">
      <c r="A6" s="2">
        <v>43500</v>
      </c>
      <c r="B6" s="1">
        <v>9</v>
      </c>
      <c r="C6" s="1"/>
      <c r="D6" s="1"/>
      <c r="E6" s="1"/>
    </row>
    <row r="7" spans="1:5" ht="15.75" x14ac:dyDescent="0.25">
      <c r="A7" s="2">
        <v>43501</v>
      </c>
      <c r="B7" s="1">
        <v>9</v>
      </c>
      <c r="C7" s="1"/>
      <c r="D7" s="1"/>
      <c r="E7" s="1"/>
    </row>
    <row r="8" spans="1:5" ht="15.75" x14ac:dyDescent="0.25">
      <c r="A8" s="2">
        <v>43502</v>
      </c>
      <c r="B8" s="1">
        <v>9</v>
      </c>
      <c r="C8" s="1"/>
      <c r="D8" s="1"/>
      <c r="E8" s="1"/>
    </row>
    <row r="9" spans="1:5" ht="15.75" x14ac:dyDescent="0.25">
      <c r="A9" s="2">
        <v>43503</v>
      </c>
      <c r="B9" s="1">
        <v>9</v>
      </c>
      <c r="C9" s="1"/>
      <c r="D9" s="1"/>
      <c r="E9" s="1"/>
    </row>
    <row r="10" spans="1:5" ht="15.75" x14ac:dyDescent="0.25">
      <c r="A10" s="2">
        <v>43504</v>
      </c>
      <c r="B10" s="1">
        <v>8</v>
      </c>
      <c r="C10" s="1"/>
      <c r="D10" s="1"/>
      <c r="E10" s="1"/>
    </row>
    <row r="11" spans="1:5" ht="15.75" x14ac:dyDescent="0.25">
      <c r="A11" s="1" t="s">
        <v>2</v>
      </c>
      <c r="B11" s="1"/>
      <c r="C11" s="117">
        <v>7.33</v>
      </c>
      <c r="D11" s="42"/>
      <c r="E11" s="1"/>
    </row>
    <row r="12" spans="1:5" ht="15.75" x14ac:dyDescent="0.25">
      <c r="A12" s="1" t="s">
        <v>3</v>
      </c>
      <c r="B12" s="1"/>
      <c r="C12" s="118"/>
      <c r="D12" s="43"/>
      <c r="E12" s="1"/>
    </row>
    <row r="13" spans="1:5" ht="15.75" x14ac:dyDescent="0.25">
      <c r="A13" s="2">
        <v>43507</v>
      </c>
      <c r="B13" s="1">
        <v>9</v>
      </c>
      <c r="C13" s="1"/>
      <c r="D13" s="1"/>
      <c r="E13" s="1"/>
    </row>
    <row r="14" spans="1:5" ht="15.75" x14ac:dyDescent="0.25">
      <c r="A14" s="2">
        <v>43508</v>
      </c>
      <c r="B14" s="1">
        <v>9</v>
      </c>
      <c r="C14" s="1"/>
      <c r="D14" s="1"/>
      <c r="E14" s="1"/>
    </row>
    <row r="15" spans="1:5" ht="15.75" x14ac:dyDescent="0.25">
      <c r="A15" s="2">
        <v>43509</v>
      </c>
      <c r="B15" s="1">
        <v>9</v>
      </c>
      <c r="C15" s="1"/>
      <c r="D15" s="1"/>
      <c r="E15" s="1"/>
    </row>
    <row r="16" spans="1:5" ht="15.75" x14ac:dyDescent="0.25">
      <c r="A16" s="2">
        <v>43510</v>
      </c>
      <c r="B16" s="1">
        <v>9</v>
      </c>
      <c r="C16" s="1"/>
      <c r="D16" s="1"/>
      <c r="E16" s="1"/>
    </row>
    <row r="17" spans="1:5" ht="15.75" x14ac:dyDescent="0.25">
      <c r="A17" s="2">
        <v>43511</v>
      </c>
      <c r="B17" s="1">
        <v>8</v>
      </c>
      <c r="C17" s="1"/>
      <c r="D17" s="1"/>
      <c r="E17" s="1"/>
    </row>
    <row r="18" spans="1:5" ht="15.75" x14ac:dyDescent="0.25">
      <c r="A18" s="1" t="s">
        <v>2</v>
      </c>
      <c r="B18" s="1"/>
      <c r="C18" s="117">
        <v>7.33</v>
      </c>
      <c r="D18" s="43"/>
      <c r="E18" s="1"/>
    </row>
    <row r="19" spans="1:5" ht="15.75" x14ac:dyDescent="0.25">
      <c r="A19" s="1" t="s">
        <v>3</v>
      </c>
      <c r="B19" s="1"/>
      <c r="C19" s="118"/>
      <c r="D19" s="43"/>
      <c r="E19" s="1"/>
    </row>
    <row r="20" spans="1:5" ht="15.75" x14ac:dyDescent="0.25">
      <c r="A20" s="2">
        <v>43514</v>
      </c>
      <c r="B20" s="1">
        <v>9</v>
      </c>
      <c r="C20" s="1"/>
      <c r="D20" s="43"/>
      <c r="E20" s="1"/>
    </row>
    <row r="21" spans="1:5" ht="15.75" x14ac:dyDescent="0.25">
      <c r="A21" s="2">
        <v>43515</v>
      </c>
      <c r="B21" s="1">
        <v>9</v>
      </c>
      <c r="C21" s="1"/>
      <c r="D21" s="43"/>
      <c r="E21" s="1"/>
    </row>
    <row r="22" spans="1:5" ht="15.75" x14ac:dyDescent="0.25">
      <c r="A22" s="2">
        <v>43516</v>
      </c>
      <c r="B22" s="1">
        <v>9</v>
      </c>
      <c r="C22" s="1"/>
      <c r="D22" s="43"/>
      <c r="E22" s="1"/>
    </row>
    <row r="23" spans="1:5" ht="15.75" x14ac:dyDescent="0.25">
      <c r="A23" s="2">
        <v>43517</v>
      </c>
      <c r="B23" s="1">
        <v>9</v>
      </c>
      <c r="C23" s="1"/>
      <c r="D23" s="43"/>
      <c r="E23" s="1"/>
    </row>
    <row r="24" spans="1:5" ht="15.75" x14ac:dyDescent="0.25">
      <c r="A24" s="2">
        <v>43518</v>
      </c>
      <c r="B24" s="1">
        <v>8</v>
      </c>
      <c r="C24" s="1"/>
      <c r="D24" s="43"/>
      <c r="E24" s="1"/>
    </row>
    <row r="25" spans="1:5" ht="15.75" x14ac:dyDescent="0.25">
      <c r="A25" s="1" t="s">
        <v>2</v>
      </c>
      <c r="B25" s="1"/>
      <c r="C25" s="117">
        <v>7.33</v>
      </c>
      <c r="D25" s="43"/>
      <c r="E25" s="1"/>
    </row>
    <row r="26" spans="1:5" ht="15.75" x14ac:dyDescent="0.25">
      <c r="A26" s="1" t="s">
        <v>3</v>
      </c>
      <c r="B26" s="1"/>
      <c r="C26" s="118"/>
      <c r="D26" s="43"/>
      <c r="E26" s="1"/>
    </row>
    <row r="27" spans="1:5" ht="15.75" x14ac:dyDescent="0.25">
      <c r="A27" s="2">
        <v>43521</v>
      </c>
      <c r="B27" s="1">
        <v>9</v>
      </c>
      <c r="C27" s="1"/>
      <c r="D27" s="43"/>
      <c r="E27" s="1"/>
    </row>
    <row r="28" spans="1:5" ht="15.75" x14ac:dyDescent="0.25">
      <c r="A28" s="2">
        <v>43522</v>
      </c>
      <c r="B28" s="1">
        <v>9</v>
      </c>
      <c r="C28" s="1"/>
      <c r="D28" s="43"/>
      <c r="E28" s="1"/>
    </row>
    <row r="29" spans="1:5" ht="15.75" x14ac:dyDescent="0.25">
      <c r="A29" s="2">
        <v>43523</v>
      </c>
      <c r="B29" s="1">
        <v>9</v>
      </c>
      <c r="C29" s="1"/>
      <c r="D29" s="43"/>
      <c r="E29" s="1"/>
    </row>
    <row r="30" spans="1:5" ht="15.75" x14ac:dyDescent="0.25">
      <c r="A30" s="2">
        <v>43524</v>
      </c>
      <c r="B30" s="1">
        <v>9</v>
      </c>
      <c r="C30" s="1"/>
      <c r="D30" s="43"/>
      <c r="E30" s="1"/>
    </row>
    <row r="31" spans="1:5" ht="15.75" x14ac:dyDescent="0.25">
      <c r="A31" s="2"/>
      <c r="B31" s="1"/>
      <c r="C31" s="1"/>
      <c r="D31" s="43"/>
      <c r="E31" s="1"/>
    </row>
    <row r="32" spans="1:5" ht="15.75" x14ac:dyDescent="0.25">
      <c r="A32" s="2"/>
      <c r="B32" s="1"/>
      <c r="C32" s="43"/>
      <c r="D32" s="43"/>
      <c r="E32" s="1"/>
    </row>
    <row r="33" spans="1:5" ht="15.75" x14ac:dyDescent="0.25">
      <c r="A33" s="34" t="s">
        <v>4</v>
      </c>
      <c r="B33" s="34">
        <f>SUM(B3:B32)</f>
        <v>176</v>
      </c>
      <c r="C33" s="34">
        <f>SUM(C4:C32)</f>
        <v>29.32</v>
      </c>
      <c r="D33" s="34">
        <f>SUM(D4:D32)</f>
        <v>0</v>
      </c>
      <c r="E33" s="34">
        <f>SUM(E4:E32)</f>
        <v>0</v>
      </c>
    </row>
    <row r="34" spans="1:5" x14ac:dyDescent="0.25">
      <c r="A34" s="3"/>
      <c r="B34" s="3"/>
      <c r="C34" s="3"/>
      <c r="D34" s="3"/>
      <c r="E34" s="3"/>
    </row>
    <row r="35" spans="1:5" x14ac:dyDescent="0.25">
      <c r="A35" s="3" t="s">
        <v>5</v>
      </c>
      <c r="B35" s="6">
        <f>B33*6.8</f>
        <v>1196.8</v>
      </c>
      <c r="C35" s="6">
        <f>C33*6.6</f>
        <v>193.512</v>
      </c>
      <c r="D35" s="6">
        <f>10.2*D33</f>
        <v>0</v>
      </c>
      <c r="E35" s="6">
        <f>10.24*E33</f>
        <v>0</v>
      </c>
    </row>
    <row r="36" spans="1:5" x14ac:dyDescent="0.25">
      <c r="A36" s="50"/>
      <c r="B36" s="51"/>
      <c r="C36" s="51"/>
      <c r="D36" s="52"/>
      <c r="E36" s="6"/>
    </row>
    <row r="37" spans="1:5" ht="15.75" x14ac:dyDescent="0.25">
      <c r="A37" s="119" t="s">
        <v>41</v>
      </c>
      <c r="B37" s="120"/>
      <c r="C37" s="120"/>
      <c r="D37" s="121"/>
      <c r="E37" s="53">
        <v>500</v>
      </c>
    </row>
    <row r="38" spans="1:5" x14ac:dyDescent="0.25">
      <c r="A38" s="108"/>
      <c r="B38" s="109"/>
      <c r="C38" s="110"/>
      <c r="D38" s="40"/>
      <c r="E38" s="5"/>
    </row>
    <row r="39" spans="1:5" ht="18.75" x14ac:dyDescent="0.3">
      <c r="A39" s="111" t="s">
        <v>6</v>
      </c>
      <c r="B39" s="112"/>
      <c r="C39" s="113"/>
      <c r="D39" s="41"/>
      <c r="E39" s="37">
        <f>B35+C35+D35+E35-E37</f>
        <v>890.3119999999999</v>
      </c>
    </row>
    <row r="42" spans="1:5" x14ac:dyDescent="0.25">
      <c r="A42" s="38"/>
      <c r="B42" s="38"/>
      <c r="C42" s="38"/>
      <c r="D42" s="38"/>
      <c r="E42" s="38"/>
    </row>
    <row r="43" spans="1:5" x14ac:dyDescent="0.25">
      <c r="A43" s="107" t="s">
        <v>36</v>
      </c>
      <c r="B43" s="107"/>
      <c r="C43" s="107"/>
      <c r="D43" s="107"/>
      <c r="E43" s="107"/>
    </row>
    <row r="45" spans="1:5" ht="18.75" x14ac:dyDescent="0.3">
      <c r="C45" s="39">
        <v>43530</v>
      </c>
    </row>
  </sheetData>
  <mergeCells count="9">
    <mergeCell ref="A43:E43"/>
    <mergeCell ref="C18:C19"/>
    <mergeCell ref="C25:C26"/>
    <mergeCell ref="A37:D37"/>
    <mergeCell ref="A1:E1"/>
    <mergeCell ref="C4:C5"/>
    <mergeCell ref="C11:C12"/>
    <mergeCell ref="A38:C38"/>
    <mergeCell ref="A39:C39"/>
  </mergeCells>
  <pageMargins left="0.51181102362204722" right="0.51181102362204722" top="0.78740157480314965" bottom="0.78740157480314965" header="0.31496062992125984" footer="0.31496062992125984"/>
  <pageSetup paperSize="9" scale="68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view="pageBreakPreview" zoomScale="60" zoomScaleNormal="100" workbookViewId="0">
      <selection activeCell="B43" sqref="B43"/>
    </sheetView>
  </sheetViews>
  <sheetFormatPr defaultRowHeight="15" x14ac:dyDescent="0.25"/>
  <cols>
    <col min="1" max="1" width="10" customWidth="1"/>
    <col min="2" max="2" width="17.85546875" customWidth="1"/>
    <col min="3" max="3" width="22.85546875" bestFit="1" customWidth="1"/>
    <col min="4" max="4" width="13.85546875" customWidth="1"/>
    <col min="5" max="5" width="15" bestFit="1" customWidth="1"/>
  </cols>
  <sheetData>
    <row r="1" spans="1:5" ht="27" thickBot="1" x14ac:dyDescent="0.45">
      <c r="A1" s="114" t="s">
        <v>44</v>
      </c>
      <c r="B1" s="115"/>
      <c r="C1" s="115"/>
      <c r="D1" s="115"/>
      <c r="E1" s="116"/>
    </row>
    <row r="2" spans="1:5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</row>
    <row r="3" spans="1:5" ht="15.75" x14ac:dyDescent="0.25">
      <c r="A3" s="48">
        <v>43525</v>
      </c>
      <c r="B3" s="47">
        <v>8</v>
      </c>
      <c r="C3" s="49"/>
      <c r="D3" s="47"/>
      <c r="E3" s="47"/>
    </row>
    <row r="4" spans="1:5" ht="15.75" x14ac:dyDescent="0.25">
      <c r="A4" s="1" t="s">
        <v>2</v>
      </c>
      <c r="B4" s="1"/>
      <c r="C4" s="117">
        <v>7.33</v>
      </c>
      <c r="D4" s="1"/>
      <c r="E4" s="1"/>
    </row>
    <row r="5" spans="1:5" ht="15.75" x14ac:dyDescent="0.25">
      <c r="A5" s="1" t="s">
        <v>3</v>
      </c>
      <c r="B5" s="1"/>
      <c r="C5" s="118"/>
      <c r="D5" s="1"/>
      <c r="E5" s="1"/>
    </row>
    <row r="6" spans="1:5" ht="15.75" x14ac:dyDescent="0.25">
      <c r="A6" s="2">
        <v>43528</v>
      </c>
      <c r="B6" s="1">
        <v>9</v>
      </c>
      <c r="C6" s="1"/>
      <c r="D6" s="1"/>
      <c r="E6" s="1"/>
    </row>
    <row r="7" spans="1:5" ht="15.75" x14ac:dyDescent="0.25">
      <c r="A7" s="2">
        <v>43529</v>
      </c>
      <c r="B7" s="1">
        <v>9</v>
      </c>
      <c r="C7" s="1"/>
      <c r="D7" s="1"/>
      <c r="E7" s="1"/>
    </row>
    <row r="8" spans="1:5" ht="15.75" x14ac:dyDescent="0.25">
      <c r="A8" s="2">
        <v>43530</v>
      </c>
      <c r="B8" s="1">
        <v>9</v>
      </c>
      <c r="C8" s="1"/>
      <c r="D8" s="1"/>
      <c r="E8" s="1"/>
    </row>
    <row r="9" spans="1:5" ht="15.75" x14ac:dyDescent="0.25">
      <c r="A9" s="2">
        <v>43531</v>
      </c>
      <c r="B9" s="1">
        <v>9</v>
      </c>
      <c r="C9" s="1"/>
      <c r="D9" s="1"/>
      <c r="E9" s="1"/>
    </row>
    <row r="10" spans="1:5" ht="15.75" x14ac:dyDescent="0.25">
      <c r="A10" s="2">
        <v>43532</v>
      </c>
      <c r="B10" s="1">
        <v>8</v>
      </c>
      <c r="C10" s="1"/>
      <c r="D10" s="1"/>
      <c r="E10" s="1"/>
    </row>
    <row r="11" spans="1:5" ht="15.75" x14ac:dyDescent="0.25">
      <c r="A11" s="1" t="s">
        <v>2</v>
      </c>
      <c r="B11" s="1"/>
      <c r="C11" s="117">
        <v>7.33</v>
      </c>
      <c r="D11" s="46"/>
      <c r="E11" s="1"/>
    </row>
    <row r="12" spans="1:5" ht="15.75" x14ac:dyDescent="0.25">
      <c r="A12" s="1" t="s">
        <v>3</v>
      </c>
      <c r="B12" s="1"/>
      <c r="C12" s="118"/>
      <c r="D12" s="47"/>
      <c r="E12" s="1"/>
    </row>
    <row r="13" spans="1:5" ht="15.75" x14ac:dyDescent="0.25">
      <c r="A13" s="2">
        <v>43535</v>
      </c>
      <c r="B13" s="1">
        <v>9</v>
      </c>
      <c r="C13" s="1"/>
      <c r="D13" s="1"/>
      <c r="E13" s="1"/>
    </row>
    <row r="14" spans="1:5" ht="15.75" x14ac:dyDescent="0.25">
      <c r="A14" s="2">
        <v>43536</v>
      </c>
      <c r="B14" s="1">
        <v>9</v>
      </c>
      <c r="C14" s="1"/>
      <c r="D14" s="1"/>
      <c r="E14" s="1"/>
    </row>
    <row r="15" spans="1:5" ht="15.75" x14ac:dyDescent="0.25">
      <c r="A15" s="2">
        <v>43537</v>
      </c>
      <c r="B15" s="1">
        <v>9</v>
      </c>
      <c r="C15" s="1"/>
      <c r="D15" s="1"/>
      <c r="E15" s="1"/>
    </row>
    <row r="16" spans="1:5" ht="15.75" x14ac:dyDescent="0.25">
      <c r="A16" s="2">
        <v>43538</v>
      </c>
      <c r="B16" s="1">
        <v>9</v>
      </c>
      <c r="C16" s="1"/>
      <c r="D16" s="1"/>
      <c r="E16" s="1"/>
    </row>
    <row r="17" spans="1:5" ht="15.75" x14ac:dyDescent="0.25">
      <c r="A17" s="2">
        <v>43539</v>
      </c>
      <c r="B17" s="1">
        <v>8</v>
      </c>
      <c r="C17" s="1"/>
      <c r="D17" s="1"/>
      <c r="E17" s="1"/>
    </row>
    <row r="18" spans="1:5" ht="15.75" x14ac:dyDescent="0.25">
      <c r="A18" s="1" t="s">
        <v>2</v>
      </c>
      <c r="B18" s="1"/>
      <c r="C18" s="117">
        <v>7.33</v>
      </c>
      <c r="D18" s="47"/>
      <c r="E18" s="1"/>
    </row>
    <row r="19" spans="1:5" ht="15.75" x14ac:dyDescent="0.25">
      <c r="A19" s="1" t="s">
        <v>3</v>
      </c>
      <c r="B19" s="1"/>
      <c r="C19" s="118"/>
      <c r="D19" s="47"/>
      <c r="E19" s="1"/>
    </row>
    <row r="20" spans="1:5" ht="15.75" x14ac:dyDescent="0.25">
      <c r="A20" s="2">
        <v>43542</v>
      </c>
      <c r="B20" s="1">
        <v>9</v>
      </c>
      <c r="C20" s="1"/>
      <c r="D20" s="47"/>
      <c r="E20" s="1"/>
    </row>
    <row r="21" spans="1:5" ht="15.75" x14ac:dyDescent="0.25">
      <c r="A21" s="2">
        <v>43543</v>
      </c>
      <c r="B21" s="1">
        <v>9</v>
      </c>
      <c r="C21" s="1"/>
      <c r="D21" s="47"/>
      <c r="E21" s="1"/>
    </row>
    <row r="22" spans="1:5" ht="15.75" x14ac:dyDescent="0.25">
      <c r="A22" s="2">
        <v>43544</v>
      </c>
      <c r="B22" s="1">
        <v>9</v>
      </c>
      <c r="C22" s="1"/>
      <c r="D22" s="47"/>
      <c r="E22" s="1"/>
    </row>
    <row r="23" spans="1:5" ht="15.75" x14ac:dyDescent="0.25">
      <c r="A23" s="2">
        <v>43545</v>
      </c>
      <c r="B23" s="1">
        <v>9</v>
      </c>
      <c r="C23" s="1"/>
      <c r="D23" s="47"/>
      <c r="E23" s="1"/>
    </row>
    <row r="24" spans="1:5" ht="15.75" x14ac:dyDescent="0.25">
      <c r="A24" s="2">
        <v>43546</v>
      </c>
      <c r="B24" s="1">
        <v>8</v>
      </c>
      <c r="C24" s="1"/>
      <c r="D24" s="47"/>
      <c r="E24" s="1"/>
    </row>
    <row r="25" spans="1:5" ht="15.75" x14ac:dyDescent="0.25">
      <c r="A25" s="1" t="s">
        <v>2</v>
      </c>
      <c r="B25" s="1"/>
      <c r="C25" s="117">
        <v>7.33</v>
      </c>
      <c r="D25" s="47"/>
      <c r="E25" s="1"/>
    </row>
    <row r="26" spans="1:5" ht="15.75" x14ac:dyDescent="0.25">
      <c r="A26" s="1" t="s">
        <v>3</v>
      </c>
      <c r="B26" s="1"/>
      <c r="C26" s="118"/>
      <c r="D26" s="47"/>
      <c r="E26" s="1"/>
    </row>
    <row r="27" spans="1:5" ht="15.75" x14ac:dyDescent="0.25">
      <c r="A27" s="2">
        <v>43549</v>
      </c>
      <c r="B27" s="1">
        <v>9</v>
      </c>
      <c r="C27" s="1"/>
      <c r="D27" s="47"/>
      <c r="E27" s="1"/>
    </row>
    <row r="28" spans="1:5" ht="15.75" x14ac:dyDescent="0.25">
      <c r="A28" s="2">
        <v>43550</v>
      </c>
      <c r="B28" s="1">
        <v>9</v>
      </c>
      <c r="C28" s="1"/>
      <c r="D28" s="47"/>
      <c r="E28" s="1"/>
    </row>
    <row r="29" spans="1:5" ht="15.75" x14ac:dyDescent="0.25">
      <c r="A29" s="2">
        <v>43551</v>
      </c>
      <c r="B29" s="1">
        <v>9</v>
      </c>
      <c r="C29" s="1"/>
      <c r="D29" s="47"/>
      <c r="E29" s="1"/>
    </row>
    <row r="30" spans="1:5" ht="15.75" x14ac:dyDescent="0.25">
      <c r="A30" s="2">
        <v>43552</v>
      </c>
      <c r="B30" s="1">
        <v>9</v>
      </c>
      <c r="C30" s="1"/>
      <c r="D30" s="47"/>
      <c r="E30" s="1"/>
    </row>
    <row r="31" spans="1:5" ht="15.75" x14ac:dyDescent="0.25">
      <c r="A31" s="2">
        <v>43553</v>
      </c>
      <c r="B31" s="1">
        <v>8</v>
      </c>
      <c r="C31" s="1"/>
      <c r="D31" s="47"/>
      <c r="E31" s="1"/>
    </row>
    <row r="32" spans="1:5" ht="15.75" x14ac:dyDescent="0.25">
      <c r="A32" s="1" t="s">
        <v>2</v>
      </c>
      <c r="B32" s="1"/>
      <c r="C32" s="117">
        <v>7.33</v>
      </c>
      <c r="D32" s="47"/>
      <c r="E32" s="1"/>
    </row>
    <row r="33" spans="1:5" ht="15.75" x14ac:dyDescent="0.25">
      <c r="A33" s="1" t="s">
        <v>3</v>
      </c>
      <c r="B33" s="1"/>
      <c r="C33" s="118"/>
      <c r="D33" s="47"/>
      <c r="E33" s="1"/>
    </row>
    <row r="34" spans="1:5" ht="15.75" x14ac:dyDescent="0.25">
      <c r="A34" s="2"/>
      <c r="B34" s="1"/>
      <c r="C34" s="47"/>
      <c r="D34" s="47"/>
      <c r="E34" s="1"/>
    </row>
    <row r="35" spans="1:5" ht="15.75" x14ac:dyDescent="0.25">
      <c r="A35" s="34" t="s">
        <v>4</v>
      </c>
      <c r="B35" s="34">
        <f>SUM(B3:B34)</f>
        <v>184</v>
      </c>
      <c r="C35" s="34">
        <f>SUM(C4:C34)</f>
        <v>36.65</v>
      </c>
      <c r="D35" s="34">
        <f>SUM(D4:D34)</f>
        <v>0</v>
      </c>
      <c r="E35" s="34">
        <f>SUM(E4:E34)</f>
        <v>0</v>
      </c>
    </row>
    <row r="36" spans="1:5" x14ac:dyDescent="0.25">
      <c r="A36" s="3"/>
      <c r="B36" s="3"/>
      <c r="C36" s="3"/>
      <c r="D36" s="3"/>
      <c r="E36" s="3"/>
    </row>
    <row r="37" spans="1:5" x14ac:dyDescent="0.25">
      <c r="A37" s="3" t="s">
        <v>5</v>
      </c>
      <c r="B37" s="6">
        <f>B35*6.8</f>
        <v>1251.2</v>
      </c>
      <c r="C37" s="6">
        <f>C35*6.6</f>
        <v>241.89</v>
      </c>
      <c r="D37" s="6">
        <f>10.2*D35</f>
        <v>0</v>
      </c>
      <c r="E37" s="6">
        <f>10.24*E35</f>
        <v>0</v>
      </c>
    </row>
    <row r="38" spans="1:5" ht="24.75" customHeight="1" x14ac:dyDescent="0.3">
      <c r="A38" s="122" t="s">
        <v>43</v>
      </c>
      <c r="B38" s="123"/>
      <c r="C38" s="123"/>
      <c r="D38" s="124"/>
      <c r="E38" s="58">
        <f>B37+C37+D37+E37</f>
        <v>1493.0900000000001</v>
      </c>
    </row>
    <row r="39" spans="1:5" ht="18.75" x14ac:dyDescent="0.3">
      <c r="A39" s="125" t="s">
        <v>41</v>
      </c>
      <c r="B39" s="126"/>
      <c r="C39" s="126"/>
      <c r="D39" s="127"/>
      <c r="E39" s="53">
        <v>600</v>
      </c>
    </row>
    <row r="40" spans="1:5" x14ac:dyDescent="0.25">
      <c r="A40" s="108"/>
      <c r="B40" s="109"/>
      <c r="C40" s="110"/>
      <c r="D40" s="44"/>
      <c r="E40" s="5"/>
    </row>
    <row r="41" spans="1:5" ht="18.75" x14ac:dyDescent="0.3">
      <c r="A41" s="111" t="s">
        <v>42</v>
      </c>
      <c r="B41" s="112"/>
      <c r="C41" s="113"/>
      <c r="D41" s="45"/>
      <c r="E41" s="37">
        <f>E38-E39</f>
        <v>893.09000000000015</v>
      </c>
    </row>
    <row r="44" spans="1:5" x14ac:dyDescent="0.25">
      <c r="A44" s="38"/>
      <c r="B44" s="38"/>
      <c r="C44" s="38"/>
      <c r="D44" s="38"/>
      <c r="E44" s="38"/>
    </row>
    <row r="45" spans="1:5" x14ac:dyDescent="0.25">
      <c r="A45" s="107" t="s">
        <v>36</v>
      </c>
      <c r="B45" s="107"/>
      <c r="C45" s="107"/>
      <c r="D45" s="107"/>
      <c r="E45" s="107"/>
    </row>
    <row r="47" spans="1:5" ht="18.75" x14ac:dyDescent="0.3">
      <c r="C47" s="39">
        <v>43560</v>
      </c>
    </row>
  </sheetData>
  <mergeCells count="11">
    <mergeCell ref="A1:E1"/>
    <mergeCell ref="C4:C5"/>
    <mergeCell ref="C11:C12"/>
    <mergeCell ref="C18:C19"/>
    <mergeCell ref="C25:C26"/>
    <mergeCell ref="A40:C40"/>
    <mergeCell ref="A41:C41"/>
    <mergeCell ref="A45:E45"/>
    <mergeCell ref="C32:C33"/>
    <mergeCell ref="A38:D38"/>
    <mergeCell ref="A39:D39"/>
  </mergeCells>
  <pageMargins left="0.51181102362204722" right="0.51181102362204722" top="0.78740157480314965" bottom="0.78740157480314965" header="0.31496062992125984" footer="0.31496062992125984"/>
  <pageSetup paperSize="9" scale="63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opLeftCell="A7" zoomScaleNormal="100" workbookViewId="0">
      <selection activeCell="A37" sqref="A37:D37"/>
    </sheetView>
  </sheetViews>
  <sheetFormatPr defaultRowHeight="15" x14ac:dyDescent="0.25"/>
  <cols>
    <col min="1" max="1" width="10" customWidth="1"/>
    <col min="2" max="2" width="17.85546875" customWidth="1"/>
    <col min="3" max="3" width="22.85546875" bestFit="1" customWidth="1"/>
    <col min="4" max="4" width="13.85546875" customWidth="1"/>
    <col min="5" max="5" width="15" bestFit="1" customWidth="1"/>
  </cols>
  <sheetData>
    <row r="1" spans="1:5" ht="27" thickBot="1" x14ac:dyDescent="0.45">
      <c r="A1" s="114" t="s">
        <v>45</v>
      </c>
      <c r="B1" s="115"/>
      <c r="C1" s="115"/>
      <c r="D1" s="115"/>
      <c r="E1" s="116"/>
    </row>
    <row r="2" spans="1:5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</row>
    <row r="3" spans="1:5" ht="15.75" x14ac:dyDescent="0.25">
      <c r="A3" s="2">
        <v>43556</v>
      </c>
      <c r="B3" s="1">
        <v>9</v>
      </c>
      <c r="C3" s="1"/>
      <c r="D3" s="1"/>
      <c r="E3" s="1"/>
    </row>
    <row r="4" spans="1:5" ht="15.75" x14ac:dyDescent="0.25">
      <c r="A4" s="2">
        <v>43557</v>
      </c>
      <c r="B4" s="1">
        <v>9</v>
      </c>
      <c r="C4" s="1"/>
      <c r="D4" s="1"/>
      <c r="E4" s="1"/>
    </row>
    <row r="5" spans="1:5" ht="15.75" x14ac:dyDescent="0.25">
      <c r="A5" s="2">
        <v>43558</v>
      </c>
      <c r="B5" s="1">
        <v>9</v>
      </c>
      <c r="C5" s="1"/>
      <c r="D5" s="1"/>
      <c r="E5" s="1"/>
    </row>
    <row r="6" spans="1:5" ht="15.75" x14ac:dyDescent="0.25">
      <c r="A6" s="2">
        <v>43559</v>
      </c>
      <c r="B6" s="1">
        <v>9</v>
      </c>
      <c r="C6" s="1"/>
      <c r="D6" s="1"/>
      <c r="E6" s="1"/>
    </row>
    <row r="7" spans="1:5" ht="15.75" x14ac:dyDescent="0.25">
      <c r="A7" s="2">
        <v>43532</v>
      </c>
      <c r="B7" s="1">
        <v>8</v>
      </c>
      <c r="C7" s="1"/>
      <c r="D7" s="1"/>
      <c r="E7" s="1"/>
    </row>
    <row r="8" spans="1:5" ht="15.75" x14ac:dyDescent="0.25">
      <c r="A8" s="1" t="s">
        <v>2</v>
      </c>
      <c r="B8" s="1"/>
      <c r="C8" s="117">
        <v>7.33</v>
      </c>
      <c r="D8" s="56"/>
      <c r="E8" s="1"/>
    </row>
    <row r="9" spans="1:5" ht="15.75" x14ac:dyDescent="0.25">
      <c r="A9" s="1" t="s">
        <v>3</v>
      </c>
      <c r="B9" s="1"/>
      <c r="C9" s="118"/>
      <c r="D9" s="57"/>
      <c r="E9" s="1"/>
    </row>
    <row r="10" spans="1:5" ht="15.75" x14ac:dyDescent="0.25">
      <c r="A10" s="2">
        <v>43563</v>
      </c>
      <c r="B10" s="1">
        <v>9</v>
      </c>
      <c r="C10" s="1"/>
      <c r="D10" s="1"/>
      <c r="E10" s="1"/>
    </row>
    <row r="11" spans="1:5" ht="15.75" x14ac:dyDescent="0.25">
      <c r="A11" s="2">
        <v>43564</v>
      </c>
      <c r="B11" s="1">
        <v>9</v>
      </c>
      <c r="C11" s="1"/>
      <c r="D11" s="1"/>
      <c r="E11" s="1"/>
    </row>
    <row r="12" spans="1:5" ht="15.75" x14ac:dyDescent="0.25">
      <c r="A12" s="2">
        <v>43565</v>
      </c>
      <c r="B12" s="1">
        <v>9</v>
      </c>
      <c r="C12" s="1"/>
      <c r="D12" s="1"/>
      <c r="E12" s="1"/>
    </row>
    <row r="13" spans="1:5" ht="15.75" x14ac:dyDescent="0.25">
      <c r="A13" s="2">
        <v>43566</v>
      </c>
      <c r="B13" s="1">
        <v>9</v>
      </c>
      <c r="C13" s="1"/>
      <c r="D13" s="1"/>
      <c r="E13" s="1"/>
    </row>
    <row r="14" spans="1:5" ht="15.75" x14ac:dyDescent="0.25">
      <c r="A14" s="2">
        <v>43567</v>
      </c>
      <c r="B14" s="1">
        <v>8</v>
      </c>
      <c r="C14" s="1"/>
      <c r="D14" s="1">
        <v>2</v>
      </c>
      <c r="E14" s="1"/>
    </row>
    <row r="15" spans="1:5" ht="15.75" x14ac:dyDescent="0.25">
      <c r="A15" s="1" t="s">
        <v>2</v>
      </c>
      <c r="B15" s="1"/>
      <c r="C15" s="117">
        <v>7.33</v>
      </c>
      <c r="D15" s="57">
        <v>2</v>
      </c>
      <c r="E15" s="1">
        <v>2</v>
      </c>
    </row>
    <row r="16" spans="1:5" ht="15.75" x14ac:dyDescent="0.25">
      <c r="A16" s="1" t="s">
        <v>3</v>
      </c>
      <c r="B16" s="1"/>
      <c r="C16" s="118"/>
      <c r="D16" s="57"/>
      <c r="E16" s="1"/>
    </row>
    <row r="17" spans="1:5" ht="15.75" x14ac:dyDescent="0.25">
      <c r="A17" s="2">
        <v>43570</v>
      </c>
      <c r="B17" s="1">
        <v>9</v>
      </c>
      <c r="C17" s="1"/>
      <c r="D17" s="57">
        <v>1</v>
      </c>
      <c r="E17" s="1"/>
    </row>
    <row r="18" spans="1:5" ht="15.75" x14ac:dyDescent="0.25">
      <c r="A18" s="2">
        <v>43571</v>
      </c>
      <c r="B18" s="1">
        <v>9</v>
      </c>
      <c r="C18" s="1"/>
      <c r="D18" s="57">
        <v>2</v>
      </c>
      <c r="E18" s="1"/>
    </row>
    <row r="19" spans="1:5" ht="15.75" x14ac:dyDescent="0.25">
      <c r="A19" s="2">
        <v>43572</v>
      </c>
      <c r="B19" s="1">
        <v>9</v>
      </c>
      <c r="C19" s="1"/>
      <c r="D19" s="57"/>
      <c r="E19" s="1"/>
    </row>
    <row r="20" spans="1:5" ht="15.75" x14ac:dyDescent="0.25">
      <c r="A20" s="2">
        <v>43573</v>
      </c>
      <c r="B20" s="1">
        <v>9</v>
      </c>
      <c r="C20" s="1"/>
      <c r="D20" s="57"/>
      <c r="E20" s="1"/>
    </row>
    <row r="21" spans="1:5" ht="15.75" x14ac:dyDescent="0.25">
      <c r="A21" s="2">
        <v>43574</v>
      </c>
      <c r="B21" s="1">
        <v>8</v>
      </c>
      <c r="C21" s="1"/>
      <c r="D21" s="57"/>
      <c r="E21" s="1"/>
    </row>
    <row r="22" spans="1:5" ht="15.75" x14ac:dyDescent="0.25">
      <c r="A22" s="1" t="s">
        <v>2</v>
      </c>
      <c r="B22" s="1"/>
      <c r="C22" s="117">
        <v>7.33</v>
      </c>
      <c r="D22" s="57"/>
      <c r="E22" s="1"/>
    </row>
    <row r="23" spans="1:5" ht="15.75" x14ac:dyDescent="0.25">
      <c r="A23" s="1" t="s">
        <v>3</v>
      </c>
      <c r="B23" s="1"/>
      <c r="C23" s="118"/>
      <c r="D23" s="57"/>
      <c r="E23" s="1"/>
    </row>
    <row r="24" spans="1:5" ht="15.75" x14ac:dyDescent="0.25">
      <c r="A24" s="2">
        <v>43577</v>
      </c>
      <c r="B24" s="1">
        <v>9</v>
      </c>
      <c r="C24" s="1"/>
      <c r="D24" s="57">
        <v>2</v>
      </c>
      <c r="E24" s="1"/>
    </row>
    <row r="25" spans="1:5" ht="15.75" x14ac:dyDescent="0.25">
      <c r="A25" s="2">
        <v>43578</v>
      </c>
      <c r="B25" s="1">
        <v>9</v>
      </c>
      <c r="C25" s="1"/>
      <c r="D25" s="57">
        <v>2</v>
      </c>
      <c r="E25" s="1"/>
    </row>
    <row r="26" spans="1:5" ht="15.75" x14ac:dyDescent="0.25">
      <c r="A26" s="2">
        <v>43579</v>
      </c>
      <c r="B26" s="1">
        <v>9</v>
      </c>
      <c r="C26" s="1"/>
      <c r="D26" s="57"/>
      <c r="E26" s="1"/>
    </row>
    <row r="27" spans="1:5" ht="15.75" x14ac:dyDescent="0.25">
      <c r="A27" s="2">
        <v>43580</v>
      </c>
      <c r="B27" s="1">
        <v>9</v>
      </c>
      <c r="C27" s="1"/>
      <c r="D27" s="57"/>
      <c r="E27" s="1"/>
    </row>
    <row r="28" spans="1:5" ht="15.75" x14ac:dyDescent="0.25">
      <c r="A28" s="2">
        <v>43581</v>
      </c>
      <c r="B28" s="1">
        <v>8</v>
      </c>
      <c r="C28" s="1"/>
      <c r="D28" s="57"/>
      <c r="E28" s="1"/>
    </row>
    <row r="29" spans="1:5" ht="15.75" x14ac:dyDescent="0.25">
      <c r="A29" s="1" t="s">
        <v>2</v>
      </c>
      <c r="B29" s="1"/>
      <c r="C29" s="117">
        <v>7.33</v>
      </c>
      <c r="D29" s="57"/>
      <c r="E29" s="1"/>
    </row>
    <row r="30" spans="1:5" ht="15.75" x14ac:dyDescent="0.25">
      <c r="A30" s="1" t="s">
        <v>3</v>
      </c>
      <c r="B30" s="1"/>
      <c r="C30" s="118"/>
      <c r="D30" s="57"/>
      <c r="E30" s="1"/>
    </row>
    <row r="31" spans="1:5" ht="15.75" x14ac:dyDescent="0.25">
      <c r="A31" s="2">
        <v>43584</v>
      </c>
      <c r="B31" s="1">
        <v>9</v>
      </c>
      <c r="C31" s="57"/>
      <c r="D31" s="57">
        <v>2</v>
      </c>
      <c r="E31" s="1"/>
    </row>
    <row r="32" spans="1:5" ht="15.75" x14ac:dyDescent="0.25">
      <c r="A32" s="2">
        <v>43585</v>
      </c>
      <c r="B32" s="1">
        <v>9</v>
      </c>
      <c r="C32" s="57"/>
      <c r="D32" s="57">
        <v>2</v>
      </c>
      <c r="E32" s="1"/>
    </row>
    <row r="33" spans="1:5" ht="15.75" x14ac:dyDescent="0.25">
      <c r="A33" s="2"/>
      <c r="B33" s="1"/>
      <c r="C33" s="57"/>
      <c r="D33" s="57"/>
      <c r="E33" s="1"/>
    </row>
    <row r="34" spans="1:5" ht="15.75" x14ac:dyDescent="0.25">
      <c r="A34" s="34" t="s">
        <v>4</v>
      </c>
      <c r="B34" s="34">
        <f>SUM(B3:B33)</f>
        <v>194</v>
      </c>
      <c r="C34" s="34">
        <f>SUM(C3:C33)</f>
        <v>29.32</v>
      </c>
      <c r="D34" s="34">
        <f>SUM(D3:D33)</f>
        <v>15</v>
      </c>
      <c r="E34" s="34">
        <f>SUM(E3:E33)</f>
        <v>2</v>
      </c>
    </row>
    <row r="35" spans="1:5" x14ac:dyDescent="0.25">
      <c r="A35" s="3"/>
      <c r="B35" s="3"/>
      <c r="C35" s="3"/>
      <c r="D35" s="3"/>
      <c r="E35" s="3"/>
    </row>
    <row r="36" spans="1:5" x14ac:dyDescent="0.25">
      <c r="A36" s="3" t="s">
        <v>5</v>
      </c>
      <c r="B36" s="6">
        <f>B34*6.8</f>
        <v>1319.2</v>
      </c>
      <c r="C36" s="6">
        <f>C34*6.8</f>
        <v>199.376</v>
      </c>
      <c r="D36" s="6">
        <f>10.2*D34</f>
        <v>153</v>
      </c>
      <c r="E36" s="6">
        <f>10.88*E34</f>
        <v>21.76</v>
      </c>
    </row>
    <row r="37" spans="1:5" ht="24.75" customHeight="1" x14ac:dyDescent="0.3">
      <c r="A37" s="122" t="s">
        <v>43</v>
      </c>
      <c r="B37" s="123"/>
      <c r="C37" s="123"/>
      <c r="D37" s="124"/>
      <c r="E37" s="58">
        <f>B36+C36+D36+E36</f>
        <v>1693.336</v>
      </c>
    </row>
    <row r="38" spans="1:5" ht="18.75" x14ac:dyDescent="0.3">
      <c r="A38" s="125" t="s">
        <v>41</v>
      </c>
      <c r="B38" s="126"/>
      <c r="C38" s="126"/>
      <c r="D38" s="127"/>
      <c r="E38" s="53">
        <v>600</v>
      </c>
    </row>
    <row r="39" spans="1:5" x14ac:dyDescent="0.25">
      <c r="A39" s="108"/>
      <c r="B39" s="109"/>
      <c r="C39" s="110"/>
      <c r="D39" s="54"/>
      <c r="E39" s="5"/>
    </row>
    <row r="40" spans="1:5" ht="18.75" x14ac:dyDescent="0.3">
      <c r="A40" s="111" t="s">
        <v>42</v>
      </c>
      <c r="B40" s="112"/>
      <c r="C40" s="113"/>
      <c r="D40" s="55"/>
      <c r="E40" s="37">
        <f>E37-E38</f>
        <v>1093.336</v>
      </c>
    </row>
    <row r="43" spans="1:5" x14ac:dyDescent="0.25">
      <c r="A43" s="38"/>
      <c r="B43" s="38"/>
      <c r="C43" s="38"/>
      <c r="D43" s="38"/>
      <c r="E43" s="38"/>
    </row>
    <row r="44" spans="1:5" x14ac:dyDescent="0.25">
      <c r="A44" s="107" t="s">
        <v>36</v>
      </c>
      <c r="B44" s="107"/>
      <c r="C44" s="107"/>
      <c r="D44" s="107"/>
      <c r="E44" s="107"/>
    </row>
    <row r="46" spans="1:5" ht="18.75" x14ac:dyDescent="0.3">
      <c r="C46" s="39">
        <v>43591</v>
      </c>
    </row>
  </sheetData>
  <mergeCells count="10">
    <mergeCell ref="A37:D37"/>
    <mergeCell ref="A38:D38"/>
    <mergeCell ref="A39:C39"/>
    <mergeCell ref="A40:C40"/>
    <mergeCell ref="A44:E44"/>
    <mergeCell ref="A1:E1"/>
    <mergeCell ref="C8:C9"/>
    <mergeCell ref="C15:C16"/>
    <mergeCell ref="C22:C23"/>
    <mergeCell ref="C29:C30"/>
  </mergeCells>
  <pageMargins left="0.51181102362204722" right="0.51181102362204722" top="0.78740157480314965" bottom="0.78740157480314965" header="0.31496062992125984" footer="0.31496062992125984"/>
  <pageSetup paperSize="9" scale="63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zoomScaleNormal="100" workbookViewId="0">
      <selection activeCell="D25" sqref="D25"/>
    </sheetView>
  </sheetViews>
  <sheetFormatPr defaultRowHeight="15" x14ac:dyDescent="0.25"/>
  <cols>
    <col min="1" max="1" width="10" customWidth="1"/>
    <col min="2" max="2" width="17.85546875" customWidth="1"/>
    <col min="3" max="3" width="22.85546875" bestFit="1" customWidth="1"/>
    <col min="4" max="4" width="13.85546875" customWidth="1"/>
    <col min="5" max="5" width="15" bestFit="1" customWidth="1"/>
  </cols>
  <sheetData>
    <row r="1" spans="1:5" ht="27" thickBot="1" x14ac:dyDescent="0.45">
      <c r="A1" s="114" t="s">
        <v>46</v>
      </c>
      <c r="B1" s="115"/>
      <c r="C1" s="115"/>
      <c r="D1" s="115"/>
      <c r="E1" s="116"/>
    </row>
    <row r="2" spans="1:5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</row>
    <row r="3" spans="1:5" ht="15.75" x14ac:dyDescent="0.25">
      <c r="A3" s="2"/>
      <c r="B3" s="1"/>
      <c r="C3" s="1"/>
      <c r="D3" s="1"/>
      <c r="E3" s="1"/>
    </row>
    <row r="4" spans="1:5" ht="15.75" x14ac:dyDescent="0.25">
      <c r="A4" s="2">
        <v>43587</v>
      </c>
      <c r="B4" s="1">
        <v>9</v>
      </c>
      <c r="C4" s="1"/>
      <c r="D4" s="1">
        <v>2</v>
      </c>
      <c r="E4" s="1"/>
    </row>
    <row r="5" spans="1:5" ht="15.75" x14ac:dyDescent="0.25">
      <c r="A5" s="2">
        <v>43588</v>
      </c>
      <c r="B5" s="1">
        <v>9</v>
      </c>
      <c r="C5" s="1"/>
      <c r="D5" s="1">
        <v>2</v>
      </c>
      <c r="E5" s="1"/>
    </row>
    <row r="6" spans="1:5" ht="15.75" x14ac:dyDescent="0.25">
      <c r="A6" s="1" t="s">
        <v>2</v>
      </c>
      <c r="B6" s="1"/>
      <c r="C6" s="117">
        <v>7.33</v>
      </c>
      <c r="D6" s="61">
        <v>2</v>
      </c>
      <c r="E6" s="1">
        <v>2</v>
      </c>
    </row>
    <row r="7" spans="1:5" ht="15.75" x14ac:dyDescent="0.25">
      <c r="A7" s="1" t="s">
        <v>3</v>
      </c>
      <c r="B7" s="1"/>
      <c r="C7" s="118"/>
      <c r="D7" s="62"/>
      <c r="E7" s="1"/>
    </row>
    <row r="8" spans="1:5" ht="15.75" x14ac:dyDescent="0.25">
      <c r="A8" s="2">
        <v>43591</v>
      </c>
      <c r="B8" s="1">
        <v>9</v>
      </c>
      <c r="C8" s="1"/>
      <c r="D8" s="1"/>
      <c r="E8" s="1"/>
    </row>
    <row r="9" spans="1:5" ht="15.75" x14ac:dyDescent="0.25">
      <c r="A9" s="2">
        <v>43592</v>
      </c>
      <c r="B9" s="1">
        <v>9</v>
      </c>
      <c r="C9" s="1"/>
      <c r="D9" s="1">
        <v>2</v>
      </c>
      <c r="E9" s="1"/>
    </row>
    <row r="10" spans="1:5" ht="15.75" x14ac:dyDescent="0.25">
      <c r="A10" s="2">
        <v>43593</v>
      </c>
      <c r="B10" s="1">
        <v>9</v>
      </c>
      <c r="C10" s="1"/>
      <c r="D10" s="1"/>
      <c r="E10" s="1"/>
    </row>
    <row r="11" spans="1:5" ht="15.75" x14ac:dyDescent="0.25">
      <c r="A11" s="2">
        <v>43594</v>
      </c>
      <c r="B11" s="1">
        <v>9</v>
      </c>
      <c r="C11" s="1"/>
      <c r="D11" s="1"/>
      <c r="E11" s="1"/>
    </row>
    <row r="12" spans="1:5" ht="15.75" x14ac:dyDescent="0.25">
      <c r="A12" s="2">
        <v>43595</v>
      </c>
      <c r="B12" s="1">
        <v>8</v>
      </c>
      <c r="C12" s="1"/>
      <c r="D12" s="1"/>
      <c r="E12" s="1"/>
    </row>
    <row r="13" spans="1:5" ht="15.75" x14ac:dyDescent="0.25">
      <c r="A13" s="1" t="s">
        <v>2</v>
      </c>
      <c r="B13" s="1"/>
      <c r="C13" s="117">
        <v>7.33</v>
      </c>
      <c r="D13" s="62"/>
      <c r="E13" s="1"/>
    </row>
    <row r="14" spans="1:5" ht="15.75" x14ac:dyDescent="0.25">
      <c r="A14" s="1" t="s">
        <v>3</v>
      </c>
      <c r="B14" s="1"/>
      <c r="C14" s="118"/>
      <c r="D14" s="62"/>
      <c r="E14" s="1"/>
    </row>
    <row r="15" spans="1:5" ht="15.75" x14ac:dyDescent="0.25">
      <c r="A15" s="2">
        <v>43598</v>
      </c>
      <c r="B15" s="1">
        <v>9</v>
      </c>
      <c r="C15" s="1"/>
      <c r="D15" s="62">
        <v>2</v>
      </c>
      <c r="E15" s="1"/>
    </row>
    <row r="16" spans="1:5" ht="15.75" x14ac:dyDescent="0.25">
      <c r="A16" s="2">
        <v>43599</v>
      </c>
      <c r="B16" s="1">
        <v>9</v>
      </c>
      <c r="C16" s="1"/>
      <c r="D16" s="62">
        <v>2</v>
      </c>
      <c r="E16" s="1"/>
    </row>
    <row r="17" spans="1:5" ht="15.75" x14ac:dyDescent="0.25">
      <c r="A17" s="2">
        <v>43600</v>
      </c>
      <c r="B17" s="1">
        <v>8</v>
      </c>
      <c r="C17" s="1"/>
      <c r="D17" s="62">
        <v>2</v>
      </c>
      <c r="E17" s="1"/>
    </row>
    <row r="18" spans="1:5" ht="15.75" x14ac:dyDescent="0.25">
      <c r="A18" s="2"/>
      <c r="B18" s="1"/>
      <c r="C18" s="1"/>
      <c r="D18" s="62"/>
      <c r="E18" s="1"/>
    </row>
    <row r="19" spans="1:5" ht="15.75" x14ac:dyDescent="0.25">
      <c r="A19" s="2"/>
      <c r="B19" s="1"/>
      <c r="C19" s="1"/>
      <c r="D19" s="62"/>
      <c r="E19" s="1"/>
    </row>
    <row r="20" spans="1:5" ht="15.75" x14ac:dyDescent="0.25">
      <c r="A20" s="2"/>
      <c r="B20" s="1"/>
      <c r="C20" s="1"/>
      <c r="D20" s="62"/>
      <c r="E20" s="1"/>
    </row>
    <row r="21" spans="1:5" ht="15.75" x14ac:dyDescent="0.25">
      <c r="A21" s="2"/>
      <c r="B21" s="1"/>
      <c r="C21" s="1"/>
      <c r="D21" s="62"/>
      <c r="E21" s="1"/>
    </row>
    <row r="22" spans="1:5" ht="15.75" x14ac:dyDescent="0.25">
      <c r="A22" s="2"/>
      <c r="B22" s="1"/>
      <c r="C22" s="1"/>
      <c r="D22" s="62"/>
      <c r="E22" s="1"/>
    </row>
    <row r="23" spans="1:5" ht="15.75" x14ac:dyDescent="0.25">
      <c r="A23" s="1"/>
      <c r="B23" s="1"/>
      <c r="C23" s="117"/>
      <c r="D23" s="62"/>
      <c r="E23" s="1"/>
    </row>
    <row r="24" spans="1:5" ht="15.75" x14ac:dyDescent="0.25">
      <c r="A24" s="1"/>
      <c r="B24" s="1"/>
      <c r="C24" s="118"/>
      <c r="D24" s="62"/>
      <c r="E24" s="1"/>
    </row>
    <row r="25" spans="1:5" ht="15.75" x14ac:dyDescent="0.25">
      <c r="A25" s="2"/>
      <c r="B25" s="1"/>
      <c r="C25" s="62"/>
      <c r="D25" s="62"/>
      <c r="E25" s="1"/>
    </row>
    <row r="26" spans="1:5" ht="15.75" x14ac:dyDescent="0.25">
      <c r="A26" s="2"/>
      <c r="B26" s="1"/>
      <c r="C26" s="62"/>
      <c r="D26" s="62"/>
      <c r="E26" s="1"/>
    </row>
    <row r="27" spans="1:5" ht="15.75" x14ac:dyDescent="0.25">
      <c r="A27" s="2"/>
      <c r="B27" s="1"/>
      <c r="C27" s="62"/>
      <c r="D27" s="62"/>
      <c r="E27" s="1"/>
    </row>
    <row r="28" spans="1:5" ht="15.75" x14ac:dyDescent="0.25">
      <c r="A28" s="34" t="s">
        <v>4</v>
      </c>
      <c r="B28" s="34">
        <f>SUM(B3:B27)</f>
        <v>88</v>
      </c>
      <c r="C28" s="34">
        <f>SUM(C3:C27)</f>
        <v>14.66</v>
      </c>
      <c r="D28" s="34">
        <f>SUM(D3:D27)</f>
        <v>14</v>
      </c>
      <c r="E28" s="34">
        <f>SUM(E3:E27)</f>
        <v>2</v>
      </c>
    </row>
    <row r="29" spans="1:5" x14ac:dyDescent="0.25">
      <c r="A29" s="3"/>
      <c r="B29" s="3"/>
      <c r="C29" s="3"/>
      <c r="D29" s="3"/>
      <c r="E29" s="3"/>
    </row>
    <row r="30" spans="1:5" x14ac:dyDescent="0.25">
      <c r="A30" s="3" t="s">
        <v>5</v>
      </c>
      <c r="B30" s="6">
        <f>B28*6.8</f>
        <v>598.4</v>
      </c>
      <c r="C30" s="6">
        <f>C28*6.8</f>
        <v>99.688000000000002</v>
      </c>
      <c r="D30" s="6">
        <f>10.2*D28</f>
        <v>142.79999999999998</v>
      </c>
      <c r="E30" s="6">
        <f>10.88*E28</f>
        <v>21.76</v>
      </c>
    </row>
    <row r="31" spans="1:5" ht="24.75" customHeight="1" x14ac:dyDescent="0.3">
      <c r="A31" s="122" t="s">
        <v>43</v>
      </c>
      <c r="B31" s="123"/>
      <c r="C31" s="123"/>
      <c r="D31" s="124"/>
      <c r="E31" s="58">
        <f>B30+C30+D30+E30</f>
        <v>862.64799999999991</v>
      </c>
    </row>
    <row r="32" spans="1:5" ht="18.75" x14ac:dyDescent="0.3">
      <c r="A32" s="125" t="s">
        <v>41</v>
      </c>
      <c r="B32" s="126"/>
      <c r="C32" s="126"/>
      <c r="D32" s="127"/>
      <c r="E32" s="53">
        <v>450</v>
      </c>
    </row>
    <row r="33" spans="1:5" x14ac:dyDescent="0.25">
      <c r="A33" s="108"/>
      <c r="B33" s="109"/>
      <c r="C33" s="110"/>
      <c r="D33" s="59"/>
      <c r="E33" s="5"/>
    </row>
    <row r="34" spans="1:5" ht="18.75" x14ac:dyDescent="0.3">
      <c r="A34" s="111" t="s">
        <v>42</v>
      </c>
      <c r="B34" s="112"/>
      <c r="C34" s="113"/>
      <c r="D34" s="60"/>
      <c r="E34" s="37">
        <f>E31-E32</f>
        <v>412.64799999999991</v>
      </c>
    </row>
    <row r="37" spans="1:5" x14ac:dyDescent="0.25">
      <c r="A37" s="38"/>
      <c r="B37" s="38"/>
      <c r="C37" s="38"/>
      <c r="D37" s="38"/>
      <c r="E37" s="38"/>
    </row>
    <row r="38" spans="1:5" x14ac:dyDescent="0.25">
      <c r="A38" s="107" t="s">
        <v>36</v>
      </c>
      <c r="B38" s="107"/>
      <c r="C38" s="107"/>
      <c r="D38" s="107"/>
      <c r="E38" s="107"/>
    </row>
    <row r="40" spans="1:5" ht="18.75" x14ac:dyDescent="0.3">
      <c r="C40" s="39">
        <v>43622</v>
      </c>
    </row>
  </sheetData>
  <mergeCells count="9">
    <mergeCell ref="A32:D32"/>
    <mergeCell ref="A33:C33"/>
    <mergeCell ref="A34:C34"/>
    <mergeCell ref="A38:E38"/>
    <mergeCell ref="A1:E1"/>
    <mergeCell ref="C6:C7"/>
    <mergeCell ref="C13:C14"/>
    <mergeCell ref="C23:C24"/>
    <mergeCell ref="A31:D31"/>
  </mergeCells>
  <pageMargins left="0.51181102362204722" right="0.51181102362204722" top="0.78740157480314965" bottom="0.78740157480314965" header="0.31496062992125984" footer="0.31496062992125984"/>
  <pageSetup paperSize="9" scale="63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zoomScaleNormal="100" workbookViewId="0">
      <selection activeCell="B30" sqref="B30"/>
    </sheetView>
  </sheetViews>
  <sheetFormatPr defaultRowHeight="15" x14ac:dyDescent="0.25"/>
  <cols>
    <col min="1" max="1" width="10" customWidth="1"/>
    <col min="2" max="2" width="17.85546875" customWidth="1"/>
    <col min="3" max="3" width="22.85546875" bestFit="1" customWidth="1"/>
    <col min="4" max="4" width="13.85546875" customWidth="1"/>
    <col min="5" max="5" width="15" bestFit="1" customWidth="1"/>
  </cols>
  <sheetData>
    <row r="1" spans="1:5" ht="27" thickBot="1" x14ac:dyDescent="0.45">
      <c r="A1" s="114" t="s">
        <v>47</v>
      </c>
      <c r="B1" s="115"/>
      <c r="C1" s="115"/>
      <c r="D1" s="115"/>
      <c r="E1" s="116"/>
    </row>
    <row r="2" spans="1:5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</row>
    <row r="3" spans="1:5" ht="15.75" x14ac:dyDescent="0.25">
      <c r="A3" s="2">
        <v>44615</v>
      </c>
      <c r="B3" s="1">
        <v>9</v>
      </c>
      <c r="C3" s="1"/>
      <c r="D3" s="1"/>
      <c r="E3" s="1"/>
    </row>
    <row r="4" spans="1:5" ht="15.75" x14ac:dyDescent="0.25">
      <c r="A4" s="2">
        <v>44616</v>
      </c>
      <c r="B4" s="1">
        <v>9</v>
      </c>
      <c r="C4" s="1"/>
      <c r="D4" s="1"/>
      <c r="E4" s="1"/>
    </row>
    <row r="5" spans="1:5" ht="15.75" x14ac:dyDescent="0.25">
      <c r="A5" s="2">
        <v>44617</v>
      </c>
      <c r="B5" s="1">
        <v>8</v>
      </c>
      <c r="C5" s="1"/>
      <c r="D5" s="1"/>
      <c r="E5" s="1"/>
    </row>
    <row r="6" spans="1:5" ht="15.75" x14ac:dyDescent="0.25">
      <c r="A6" s="1" t="s">
        <v>2</v>
      </c>
      <c r="B6" s="1"/>
      <c r="C6" s="117">
        <v>7.33</v>
      </c>
      <c r="D6" s="65"/>
      <c r="E6" s="1"/>
    </row>
    <row r="7" spans="1:5" ht="15.75" x14ac:dyDescent="0.25">
      <c r="A7" s="1" t="s">
        <v>3</v>
      </c>
      <c r="B7" s="1"/>
      <c r="C7" s="118"/>
      <c r="D7" s="66"/>
      <c r="E7" s="1"/>
    </row>
    <row r="8" spans="1:5" ht="15.75" x14ac:dyDescent="0.25">
      <c r="A8" s="2">
        <v>44620</v>
      </c>
      <c r="B8" s="1">
        <v>9</v>
      </c>
      <c r="C8" s="1"/>
      <c r="D8" s="1"/>
      <c r="E8" s="1"/>
    </row>
    <row r="9" spans="1:5" ht="15.75" x14ac:dyDescent="0.25">
      <c r="A9" s="2"/>
      <c r="B9" s="1"/>
      <c r="C9" s="1"/>
      <c r="D9" s="1"/>
      <c r="E9" s="1"/>
    </row>
    <row r="10" spans="1:5" ht="15.75" x14ac:dyDescent="0.25">
      <c r="A10" s="2"/>
      <c r="B10" s="1"/>
      <c r="C10" s="1"/>
      <c r="D10" s="1"/>
      <c r="E10" s="1"/>
    </row>
    <row r="11" spans="1:5" ht="15.75" x14ac:dyDescent="0.25">
      <c r="A11" s="2"/>
      <c r="B11" s="1"/>
      <c r="C11" s="1"/>
      <c r="D11" s="1"/>
      <c r="E11" s="1"/>
    </row>
    <row r="12" spans="1:5" ht="15.75" x14ac:dyDescent="0.25">
      <c r="A12" s="2"/>
      <c r="B12" s="1"/>
      <c r="C12" s="1"/>
      <c r="D12" s="1"/>
      <c r="E12" s="1"/>
    </row>
    <row r="13" spans="1:5" ht="15.75" x14ac:dyDescent="0.25">
      <c r="A13" s="1"/>
      <c r="B13" s="1"/>
      <c r="C13" s="117"/>
      <c r="D13" s="66"/>
      <c r="E13" s="1"/>
    </row>
    <row r="14" spans="1:5" ht="15.75" x14ac:dyDescent="0.25">
      <c r="A14" s="1"/>
      <c r="B14" s="1"/>
      <c r="C14" s="118"/>
      <c r="D14" s="66"/>
      <c r="E14" s="1"/>
    </row>
    <row r="15" spans="1:5" ht="15.75" x14ac:dyDescent="0.25">
      <c r="A15" s="2"/>
      <c r="B15" s="1"/>
      <c r="C15" s="1"/>
      <c r="D15" s="66"/>
      <c r="E15" s="1"/>
    </row>
    <row r="16" spans="1:5" ht="15.75" x14ac:dyDescent="0.25">
      <c r="A16" s="2"/>
      <c r="B16" s="1"/>
      <c r="C16" s="1"/>
      <c r="D16" s="66"/>
      <c r="E16" s="1"/>
    </row>
    <row r="17" spans="1:5" ht="15.75" x14ac:dyDescent="0.25">
      <c r="A17" s="2"/>
      <c r="B17" s="1"/>
      <c r="C17" s="1"/>
      <c r="D17" s="66"/>
      <c r="E17" s="1"/>
    </row>
    <row r="18" spans="1:5" ht="15.75" x14ac:dyDescent="0.25">
      <c r="A18" s="2"/>
      <c r="B18" s="1"/>
      <c r="C18" s="1"/>
      <c r="D18" s="66"/>
      <c r="E18" s="1"/>
    </row>
    <row r="19" spans="1:5" ht="15.75" x14ac:dyDescent="0.25">
      <c r="A19" s="2"/>
      <c r="B19" s="1"/>
      <c r="C19" s="1"/>
      <c r="D19" s="66"/>
      <c r="E19" s="1"/>
    </row>
    <row r="20" spans="1:5" ht="15.75" x14ac:dyDescent="0.25">
      <c r="A20" s="2"/>
      <c r="B20" s="1"/>
      <c r="C20" s="1"/>
      <c r="D20" s="66"/>
      <c r="E20" s="1"/>
    </row>
    <row r="21" spans="1:5" ht="15.75" x14ac:dyDescent="0.25">
      <c r="A21" s="2"/>
      <c r="B21" s="1"/>
      <c r="C21" s="1"/>
      <c r="D21" s="66"/>
      <c r="E21" s="1"/>
    </row>
    <row r="22" spans="1:5" ht="15.75" x14ac:dyDescent="0.25">
      <c r="A22" s="2"/>
      <c r="B22" s="1"/>
      <c r="C22" s="1"/>
      <c r="D22" s="66"/>
      <c r="E22" s="1"/>
    </row>
    <row r="23" spans="1:5" ht="15.75" x14ac:dyDescent="0.25">
      <c r="A23" s="1"/>
      <c r="B23" s="1"/>
      <c r="C23" s="117"/>
      <c r="D23" s="66"/>
      <c r="E23" s="1"/>
    </row>
    <row r="24" spans="1:5" ht="15.75" x14ac:dyDescent="0.25">
      <c r="A24" s="1"/>
      <c r="B24" s="1"/>
      <c r="C24" s="118"/>
      <c r="D24" s="66"/>
      <c r="E24" s="1"/>
    </row>
    <row r="25" spans="1:5" ht="15.75" x14ac:dyDescent="0.25">
      <c r="A25" s="2"/>
      <c r="B25" s="1"/>
      <c r="C25" s="66"/>
      <c r="D25" s="66"/>
      <c r="E25" s="1"/>
    </row>
    <row r="26" spans="1:5" ht="15.75" x14ac:dyDescent="0.25">
      <c r="A26" s="2"/>
      <c r="B26" s="1"/>
      <c r="C26" s="66"/>
      <c r="D26" s="66"/>
      <c r="E26" s="1"/>
    </row>
    <row r="27" spans="1:5" ht="15.75" x14ac:dyDescent="0.25">
      <c r="A27" s="2"/>
      <c r="B27" s="1"/>
      <c r="C27" s="66"/>
      <c r="D27" s="66"/>
      <c r="E27" s="1"/>
    </row>
    <row r="28" spans="1:5" ht="15.75" x14ac:dyDescent="0.25">
      <c r="A28" s="34" t="s">
        <v>4</v>
      </c>
      <c r="B28" s="34">
        <f>SUM(B3:B27)</f>
        <v>35</v>
      </c>
      <c r="C28" s="34">
        <f>SUM(C3:C27)</f>
        <v>7.33</v>
      </c>
      <c r="D28" s="34">
        <f>SUM(D3:D27)</f>
        <v>0</v>
      </c>
      <c r="E28" s="34">
        <f>SUM(E3:E27)</f>
        <v>0</v>
      </c>
    </row>
    <row r="29" spans="1:5" x14ac:dyDescent="0.25">
      <c r="A29" s="3"/>
      <c r="B29" s="3"/>
      <c r="C29" s="3"/>
      <c r="D29" s="3"/>
      <c r="E29" s="3"/>
    </row>
    <row r="30" spans="1:5" x14ac:dyDescent="0.25">
      <c r="A30" s="3" t="s">
        <v>5</v>
      </c>
      <c r="B30" s="6">
        <f>B28*8.07</f>
        <v>282.45</v>
      </c>
      <c r="C30" s="6">
        <f>C28*8.07</f>
        <v>59.153100000000002</v>
      </c>
      <c r="D30" s="6">
        <f>10.2*D28</f>
        <v>0</v>
      </c>
      <c r="E30" s="6">
        <f>10.88*E28</f>
        <v>0</v>
      </c>
    </row>
    <row r="31" spans="1:5" ht="24.75" customHeight="1" x14ac:dyDescent="0.3">
      <c r="A31" s="122" t="s">
        <v>43</v>
      </c>
      <c r="B31" s="123"/>
      <c r="C31" s="123"/>
      <c r="D31" s="124"/>
      <c r="E31" s="58">
        <f>B30+C30+D30+E30</f>
        <v>341.60309999999998</v>
      </c>
    </row>
    <row r="32" spans="1:5" ht="18.75" x14ac:dyDescent="0.3">
      <c r="A32" s="125" t="s">
        <v>41</v>
      </c>
      <c r="B32" s="126"/>
      <c r="C32" s="126"/>
      <c r="D32" s="127"/>
      <c r="E32" s="53"/>
    </row>
    <row r="33" spans="1:5" x14ac:dyDescent="0.25">
      <c r="A33" s="108"/>
      <c r="B33" s="109"/>
      <c r="C33" s="110"/>
      <c r="D33" s="63"/>
      <c r="E33" s="5"/>
    </row>
    <row r="34" spans="1:5" ht="18.75" x14ac:dyDescent="0.3">
      <c r="A34" s="111" t="s">
        <v>42</v>
      </c>
      <c r="B34" s="112"/>
      <c r="C34" s="113"/>
      <c r="D34" s="64"/>
      <c r="E34" s="37">
        <f>E31-E32</f>
        <v>341.60309999999998</v>
      </c>
    </row>
    <row r="37" spans="1:5" x14ac:dyDescent="0.25">
      <c r="A37" s="38"/>
      <c r="B37" s="38"/>
      <c r="C37" s="38"/>
      <c r="D37" s="38"/>
      <c r="E37" s="38"/>
    </row>
    <row r="38" spans="1:5" x14ac:dyDescent="0.25">
      <c r="A38" s="107" t="s">
        <v>36</v>
      </c>
      <c r="B38" s="107"/>
      <c r="C38" s="107"/>
      <c r="D38" s="107"/>
      <c r="E38" s="107"/>
    </row>
    <row r="40" spans="1:5" ht="18.75" x14ac:dyDescent="0.3">
      <c r="C40" s="39">
        <v>44627</v>
      </c>
    </row>
  </sheetData>
  <mergeCells count="9">
    <mergeCell ref="A33:C33"/>
    <mergeCell ref="A34:C34"/>
    <mergeCell ref="A38:E38"/>
    <mergeCell ref="A1:E1"/>
    <mergeCell ref="C6:C7"/>
    <mergeCell ref="C13:C14"/>
    <mergeCell ref="C23:C24"/>
    <mergeCell ref="A31:D31"/>
    <mergeCell ref="A32:D32"/>
  </mergeCells>
  <pageMargins left="0.51181102362204722" right="0.51181102362204722" top="0.78740157480314965" bottom="0.78740157480314965" header="0.31496062992125984" footer="0.31496062992125984"/>
  <pageSetup paperSize="9" scale="63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opLeftCell="A7" zoomScaleNormal="100" workbookViewId="0">
      <selection activeCell="P34" sqref="P34"/>
    </sheetView>
  </sheetViews>
  <sheetFormatPr defaultRowHeight="15" x14ac:dyDescent="0.25"/>
  <cols>
    <col min="1" max="1" width="7.85546875" bestFit="1" customWidth="1"/>
    <col min="2" max="2" width="10.7109375" bestFit="1" customWidth="1"/>
    <col min="3" max="3" width="22.85546875" bestFit="1" customWidth="1"/>
    <col min="4" max="4" width="14.140625" bestFit="1" customWidth="1"/>
    <col min="5" max="5" width="15" bestFit="1" customWidth="1"/>
    <col min="6" max="6" width="10.28515625" bestFit="1" customWidth="1"/>
    <col min="9" max="9" width="7.85546875" bestFit="1" customWidth="1"/>
    <col min="10" max="10" width="10.7109375" bestFit="1" customWidth="1"/>
    <col min="11" max="11" width="22.85546875" bestFit="1" customWidth="1"/>
    <col min="12" max="12" width="14.140625" bestFit="1" customWidth="1"/>
    <col min="13" max="13" width="15" bestFit="1" customWidth="1"/>
    <col min="14" max="14" width="10.28515625" bestFit="1" customWidth="1"/>
  </cols>
  <sheetData>
    <row r="1" spans="1:13" ht="27" thickBot="1" x14ac:dyDescent="0.45">
      <c r="A1" s="114" t="s">
        <v>47</v>
      </c>
      <c r="B1" s="115"/>
      <c r="C1" s="115"/>
      <c r="D1" s="115"/>
      <c r="E1" s="116"/>
      <c r="I1" s="114" t="s">
        <v>47</v>
      </c>
      <c r="J1" s="115"/>
      <c r="K1" s="115"/>
      <c r="L1" s="115"/>
      <c r="M1" s="116"/>
    </row>
    <row r="2" spans="1:13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  <c r="I2" s="35" t="s">
        <v>0</v>
      </c>
      <c r="J2" s="35" t="s">
        <v>1</v>
      </c>
      <c r="K2" s="35" t="s">
        <v>35</v>
      </c>
      <c r="L2" s="35" t="s">
        <v>34</v>
      </c>
      <c r="M2" s="35" t="s">
        <v>33</v>
      </c>
    </row>
    <row r="3" spans="1:13" ht="15.75" x14ac:dyDescent="0.25">
      <c r="A3" s="2">
        <v>44621</v>
      </c>
      <c r="B3" s="1">
        <v>9</v>
      </c>
      <c r="C3" s="1"/>
      <c r="D3" s="1"/>
      <c r="E3" s="1"/>
      <c r="I3" s="2">
        <v>44621</v>
      </c>
      <c r="J3" s="1">
        <v>9</v>
      </c>
      <c r="K3" s="1"/>
      <c r="L3" s="1"/>
      <c r="M3" s="1"/>
    </row>
    <row r="4" spans="1:13" ht="15.75" x14ac:dyDescent="0.25">
      <c r="A4" s="2">
        <v>44622</v>
      </c>
      <c r="B4" s="1">
        <v>9</v>
      </c>
      <c r="C4" s="1"/>
      <c r="D4" s="1"/>
      <c r="E4" s="1"/>
      <c r="I4" s="2">
        <v>44622</v>
      </c>
      <c r="J4" s="1">
        <v>9</v>
      </c>
      <c r="K4" s="1"/>
      <c r="L4" s="1"/>
      <c r="M4" s="1"/>
    </row>
    <row r="5" spans="1:13" ht="15.75" x14ac:dyDescent="0.25">
      <c r="A5" s="2">
        <v>44623</v>
      </c>
      <c r="B5" s="1">
        <v>9</v>
      </c>
      <c r="C5" s="1"/>
      <c r="D5" s="1"/>
      <c r="E5" s="1"/>
      <c r="I5" s="2">
        <v>44623</v>
      </c>
      <c r="J5" s="1">
        <v>9</v>
      </c>
      <c r="K5" s="1"/>
      <c r="L5" s="1"/>
      <c r="M5" s="1"/>
    </row>
    <row r="6" spans="1:13" ht="15.75" x14ac:dyDescent="0.25">
      <c r="A6" s="2">
        <v>44624</v>
      </c>
      <c r="B6" s="1">
        <v>7</v>
      </c>
      <c r="C6" s="69"/>
      <c r="D6" s="69"/>
      <c r="E6" s="1"/>
      <c r="I6" s="2">
        <v>44624</v>
      </c>
      <c r="J6" s="1">
        <v>7</v>
      </c>
      <c r="K6" s="73"/>
      <c r="L6" s="73"/>
      <c r="M6" s="1"/>
    </row>
    <row r="7" spans="1:13" ht="15.75" x14ac:dyDescent="0.25">
      <c r="A7" s="2" t="s">
        <v>2</v>
      </c>
      <c r="B7" s="1"/>
      <c r="C7" s="117">
        <v>7.33</v>
      </c>
      <c r="D7" s="69"/>
      <c r="E7" s="1"/>
      <c r="I7" s="2" t="s">
        <v>2</v>
      </c>
      <c r="J7" s="1"/>
      <c r="K7" s="117">
        <v>7.33</v>
      </c>
      <c r="L7" s="73"/>
      <c r="M7" s="1"/>
    </row>
    <row r="8" spans="1:13" ht="15.75" x14ac:dyDescent="0.25">
      <c r="A8" s="1" t="s">
        <v>3</v>
      </c>
      <c r="B8" s="1"/>
      <c r="C8" s="118"/>
      <c r="D8" s="70"/>
      <c r="E8" s="1"/>
      <c r="I8" s="1" t="s">
        <v>3</v>
      </c>
      <c r="J8" s="1"/>
      <c r="K8" s="118"/>
      <c r="L8" s="74"/>
      <c r="M8" s="1"/>
    </row>
    <row r="9" spans="1:13" ht="15.75" x14ac:dyDescent="0.25">
      <c r="A9" s="2">
        <v>44627</v>
      </c>
      <c r="B9" s="1">
        <v>9</v>
      </c>
      <c r="C9" s="1"/>
      <c r="D9" s="1"/>
      <c r="E9" s="1"/>
      <c r="I9" s="2">
        <v>44627</v>
      </c>
      <c r="J9" s="1">
        <v>9</v>
      </c>
      <c r="K9" s="1"/>
      <c r="L9" s="1"/>
      <c r="M9" s="1"/>
    </row>
    <row r="10" spans="1:13" ht="15.75" x14ac:dyDescent="0.25">
      <c r="A10" s="2">
        <v>44628</v>
      </c>
      <c r="B10" s="1">
        <v>9</v>
      </c>
      <c r="C10" s="1"/>
      <c r="D10" s="1"/>
      <c r="E10" s="1"/>
      <c r="I10" s="2">
        <v>44628</v>
      </c>
      <c r="J10" s="1">
        <v>9</v>
      </c>
      <c r="K10" s="1"/>
      <c r="L10" s="1"/>
      <c r="M10" s="1"/>
    </row>
    <row r="11" spans="1:13" ht="15.75" x14ac:dyDescent="0.25">
      <c r="A11" s="2">
        <v>44629</v>
      </c>
      <c r="B11" s="1">
        <v>9</v>
      </c>
      <c r="C11" s="1"/>
      <c r="D11" s="1"/>
      <c r="E11" s="1"/>
      <c r="I11" s="2">
        <v>44629</v>
      </c>
      <c r="J11" s="1">
        <v>9</v>
      </c>
      <c r="K11" s="1"/>
      <c r="L11" s="1"/>
      <c r="M11" s="1"/>
    </row>
    <row r="12" spans="1:13" ht="15.75" x14ac:dyDescent="0.25">
      <c r="A12" s="2">
        <v>44630</v>
      </c>
      <c r="B12" s="1">
        <v>9</v>
      </c>
      <c r="C12" s="1"/>
      <c r="D12" s="1"/>
      <c r="E12" s="1"/>
      <c r="I12" s="2">
        <v>44630</v>
      </c>
      <c r="J12" s="1">
        <v>9</v>
      </c>
      <c r="K12" s="1"/>
      <c r="L12" s="1"/>
      <c r="M12" s="1"/>
    </row>
    <row r="13" spans="1:13" ht="15.75" x14ac:dyDescent="0.25">
      <c r="A13" s="2">
        <v>44631</v>
      </c>
      <c r="B13" s="1">
        <v>8</v>
      </c>
      <c r="C13" s="1"/>
      <c r="D13" s="1"/>
      <c r="E13" s="1"/>
      <c r="I13" s="2">
        <v>44631</v>
      </c>
      <c r="J13" s="1">
        <v>8</v>
      </c>
      <c r="K13" s="1"/>
      <c r="L13" s="1"/>
      <c r="M13" s="1"/>
    </row>
    <row r="14" spans="1:13" ht="15.75" x14ac:dyDescent="0.25">
      <c r="A14" s="1" t="s">
        <v>2</v>
      </c>
      <c r="B14" s="1"/>
      <c r="C14" s="117">
        <v>7.33</v>
      </c>
      <c r="D14" s="70"/>
      <c r="E14" s="1"/>
      <c r="I14" s="1" t="s">
        <v>2</v>
      </c>
      <c r="J14" s="1"/>
      <c r="K14" s="117">
        <v>7.33</v>
      </c>
      <c r="L14" s="74"/>
      <c r="M14" s="1"/>
    </row>
    <row r="15" spans="1:13" ht="15.75" x14ac:dyDescent="0.25">
      <c r="A15" s="1" t="s">
        <v>3</v>
      </c>
      <c r="B15" s="1"/>
      <c r="C15" s="118"/>
      <c r="D15" s="70"/>
      <c r="E15" s="1"/>
      <c r="I15" s="1" t="s">
        <v>3</v>
      </c>
      <c r="J15" s="1"/>
      <c r="K15" s="118"/>
      <c r="L15" s="74"/>
      <c r="M15" s="1"/>
    </row>
    <row r="16" spans="1:13" ht="15.75" x14ac:dyDescent="0.25">
      <c r="A16" s="2">
        <v>44634</v>
      </c>
      <c r="B16" s="1">
        <v>9</v>
      </c>
      <c r="C16" s="1"/>
      <c r="D16" s="70"/>
      <c r="E16" s="1"/>
      <c r="I16" s="2">
        <v>44634</v>
      </c>
      <c r="J16" s="1">
        <v>9</v>
      </c>
      <c r="K16" s="1"/>
      <c r="L16" s="74"/>
      <c r="M16" s="1"/>
    </row>
    <row r="17" spans="1:14" ht="15.75" x14ac:dyDescent="0.25">
      <c r="A17" s="2">
        <v>44635</v>
      </c>
      <c r="B17" s="1">
        <v>9</v>
      </c>
      <c r="C17" s="1"/>
      <c r="D17" s="70"/>
      <c r="E17" s="1"/>
      <c r="I17" s="2">
        <v>44635</v>
      </c>
      <c r="J17" s="1">
        <v>9</v>
      </c>
      <c r="K17" s="1"/>
      <c r="L17" s="74"/>
      <c r="M17" s="1"/>
    </row>
    <row r="18" spans="1:14" ht="15.75" x14ac:dyDescent="0.25">
      <c r="A18" s="2">
        <v>44636</v>
      </c>
      <c r="B18" s="1">
        <v>9</v>
      </c>
      <c r="C18" s="1"/>
      <c r="D18" s="70"/>
      <c r="E18" s="1"/>
      <c r="I18" s="2">
        <v>44636</v>
      </c>
      <c r="J18" s="1">
        <v>9</v>
      </c>
      <c r="K18" s="1"/>
      <c r="L18" s="74"/>
      <c r="M18" s="1"/>
    </row>
    <row r="19" spans="1:14" ht="15.75" x14ac:dyDescent="0.25">
      <c r="A19" s="2">
        <v>44637</v>
      </c>
      <c r="B19" s="1">
        <v>9</v>
      </c>
      <c r="C19" s="1"/>
      <c r="D19" s="70"/>
      <c r="E19" s="1"/>
      <c r="I19" s="2">
        <v>44637</v>
      </c>
      <c r="J19" s="1">
        <v>9</v>
      </c>
      <c r="K19" s="1"/>
      <c r="L19" s="74"/>
      <c r="M19" s="1"/>
    </row>
    <row r="20" spans="1:14" ht="15.75" x14ac:dyDescent="0.25">
      <c r="A20" s="2">
        <v>44638</v>
      </c>
      <c r="B20" s="1">
        <v>8</v>
      </c>
      <c r="C20" s="1"/>
      <c r="D20" s="70"/>
      <c r="E20" s="1"/>
      <c r="I20" s="2">
        <v>44638</v>
      </c>
      <c r="J20" s="1">
        <v>8</v>
      </c>
      <c r="K20" s="1"/>
      <c r="L20" s="74"/>
      <c r="M20" s="1"/>
    </row>
    <row r="21" spans="1:14" ht="15.75" x14ac:dyDescent="0.25">
      <c r="A21" s="1" t="s">
        <v>2</v>
      </c>
      <c r="B21" s="1"/>
      <c r="C21" s="117">
        <v>7.33</v>
      </c>
      <c r="D21" s="70"/>
      <c r="E21" s="1"/>
      <c r="I21" s="1" t="s">
        <v>2</v>
      </c>
      <c r="J21" s="1"/>
      <c r="K21" s="117">
        <v>7.33</v>
      </c>
      <c r="L21" s="74"/>
      <c r="M21" s="1"/>
    </row>
    <row r="22" spans="1:14" ht="15.75" x14ac:dyDescent="0.25">
      <c r="A22" s="1" t="s">
        <v>3</v>
      </c>
      <c r="B22" s="1"/>
      <c r="C22" s="118"/>
      <c r="D22" s="70"/>
      <c r="E22" s="1"/>
      <c r="I22" s="1" t="s">
        <v>3</v>
      </c>
      <c r="J22" s="1"/>
      <c r="K22" s="118"/>
      <c r="L22" s="74"/>
      <c r="M22" s="1"/>
    </row>
    <row r="23" spans="1:14" ht="15.75" x14ac:dyDescent="0.25">
      <c r="A23" s="2">
        <v>44641</v>
      </c>
      <c r="B23" s="1">
        <v>9</v>
      </c>
      <c r="C23" s="70"/>
      <c r="D23" s="70"/>
      <c r="E23" s="1"/>
      <c r="I23" s="2">
        <v>44641</v>
      </c>
      <c r="J23" s="1">
        <v>9</v>
      </c>
      <c r="K23" s="74"/>
      <c r="L23" s="74"/>
      <c r="M23" s="1"/>
    </row>
    <row r="24" spans="1:14" ht="15.75" x14ac:dyDescent="0.25">
      <c r="A24" s="2">
        <v>44642</v>
      </c>
      <c r="B24" s="1">
        <v>9</v>
      </c>
      <c r="C24" s="70"/>
      <c r="D24" s="70"/>
      <c r="E24" s="1"/>
      <c r="I24" s="2">
        <v>44642</v>
      </c>
      <c r="J24" s="1">
        <v>9</v>
      </c>
      <c r="K24" s="74"/>
      <c r="L24" s="74"/>
      <c r="M24" s="1"/>
    </row>
    <row r="25" spans="1:14" ht="15.75" x14ac:dyDescent="0.25">
      <c r="A25" s="2">
        <v>44643</v>
      </c>
      <c r="B25" s="75">
        <v>9</v>
      </c>
      <c r="C25" s="70"/>
      <c r="D25" s="70"/>
      <c r="E25" s="1"/>
      <c r="F25" s="76" t="s">
        <v>48</v>
      </c>
      <c r="I25" s="2">
        <v>44643</v>
      </c>
      <c r="J25" s="75">
        <v>9</v>
      </c>
      <c r="K25" s="74"/>
      <c r="L25" s="74"/>
      <c r="M25" s="1"/>
      <c r="N25" s="76" t="s">
        <v>48</v>
      </c>
    </row>
    <row r="26" spans="1:14" ht="15.75" x14ac:dyDescent="0.25">
      <c r="A26" s="2">
        <v>44644</v>
      </c>
      <c r="B26" s="75">
        <v>9</v>
      </c>
      <c r="C26" s="70"/>
      <c r="D26" s="70"/>
      <c r="E26" s="1"/>
      <c r="F26" s="76" t="s">
        <v>48</v>
      </c>
      <c r="I26" s="2">
        <v>44644</v>
      </c>
      <c r="J26" s="75">
        <v>9</v>
      </c>
      <c r="K26" s="74"/>
      <c r="L26" s="74"/>
      <c r="M26" s="1"/>
      <c r="N26" s="76" t="s">
        <v>48</v>
      </c>
    </row>
    <row r="27" spans="1:14" ht="15.75" x14ac:dyDescent="0.25">
      <c r="A27" s="2">
        <v>44645</v>
      </c>
      <c r="B27" s="75">
        <v>8</v>
      </c>
      <c r="C27" s="70"/>
      <c r="D27" s="70"/>
      <c r="E27" s="1"/>
      <c r="F27" s="76" t="s">
        <v>48</v>
      </c>
      <c r="I27" s="2">
        <v>44645</v>
      </c>
      <c r="J27" s="75">
        <v>8</v>
      </c>
      <c r="K27" s="74"/>
      <c r="L27" s="74"/>
      <c r="M27" s="1"/>
      <c r="N27" s="76" t="s">
        <v>48</v>
      </c>
    </row>
    <row r="28" spans="1:14" ht="15.75" x14ac:dyDescent="0.25">
      <c r="A28" s="1" t="s">
        <v>2</v>
      </c>
      <c r="B28" s="1"/>
      <c r="C28" s="117">
        <v>7.33</v>
      </c>
      <c r="D28" s="74"/>
      <c r="E28" s="1"/>
      <c r="F28" s="76"/>
      <c r="I28" s="1" t="s">
        <v>2</v>
      </c>
      <c r="J28" s="1"/>
      <c r="K28" s="117">
        <v>7.33</v>
      </c>
      <c r="L28" s="74"/>
      <c r="M28" s="1"/>
      <c r="N28" s="76"/>
    </row>
    <row r="29" spans="1:14" ht="15.75" x14ac:dyDescent="0.25">
      <c r="A29" s="1" t="s">
        <v>3</v>
      </c>
      <c r="B29" s="1"/>
      <c r="C29" s="118"/>
      <c r="D29" s="74"/>
      <c r="E29" s="1"/>
      <c r="F29" s="76"/>
      <c r="I29" s="1" t="s">
        <v>3</v>
      </c>
      <c r="J29" s="1"/>
      <c r="K29" s="118"/>
      <c r="L29" s="74"/>
      <c r="M29" s="1"/>
      <c r="N29" s="76"/>
    </row>
    <row r="30" spans="1:14" ht="15.75" x14ac:dyDescent="0.25">
      <c r="A30" s="2">
        <v>44648</v>
      </c>
      <c r="B30" s="75">
        <v>9</v>
      </c>
      <c r="C30" s="70"/>
      <c r="D30" s="70"/>
      <c r="E30" s="1"/>
      <c r="F30" s="76" t="s">
        <v>48</v>
      </c>
      <c r="I30" s="2">
        <v>44648</v>
      </c>
      <c r="J30" s="75">
        <v>9</v>
      </c>
      <c r="K30" s="74"/>
      <c r="L30" s="74"/>
      <c r="M30" s="1"/>
      <c r="N30" s="76" t="s">
        <v>48</v>
      </c>
    </row>
    <row r="31" spans="1:14" ht="15.75" x14ac:dyDescent="0.25">
      <c r="A31" s="2">
        <v>44649</v>
      </c>
      <c r="B31" s="75">
        <v>9</v>
      </c>
      <c r="C31" s="70"/>
      <c r="D31" s="70"/>
      <c r="E31" s="1"/>
      <c r="F31" s="76" t="s">
        <v>48</v>
      </c>
      <c r="I31" s="2">
        <v>44649</v>
      </c>
      <c r="J31" s="75">
        <v>9</v>
      </c>
      <c r="K31" s="74"/>
      <c r="L31" s="74"/>
      <c r="M31" s="1"/>
      <c r="N31" s="76" t="s">
        <v>48</v>
      </c>
    </row>
    <row r="32" spans="1:14" ht="15.75" x14ac:dyDescent="0.25">
      <c r="A32" s="2">
        <v>44650</v>
      </c>
      <c r="B32" s="75">
        <v>9</v>
      </c>
      <c r="C32" s="74"/>
      <c r="D32" s="74"/>
      <c r="E32" s="1"/>
      <c r="F32" s="76" t="s">
        <v>48</v>
      </c>
      <c r="I32" s="2">
        <v>44650</v>
      </c>
      <c r="J32" s="75">
        <v>9</v>
      </c>
      <c r="K32" s="74"/>
      <c r="L32" s="74"/>
      <c r="M32" s="1"/>
      <c r="N32" s="76" t="s">
        <v>48</v>
      </c>
    </row>
    <row r="33" spans="1:14" ht="15.75" x14ac:dyDescent="0.25">
      <c r="A33" s="2">
        <v>44651</v>
      </c>
      <c r="B33" s="75">
        <v>9</v>
      </c>
      <c r="C33" s="70"/>
      <c r="D33" s="70"/>
      <c r="E33" s="1"/>
      <c r="F33" s="76" t="s">
        <v>48</v>
      </c>
      <c r="I33" s="2">
        <v>44651</v>
      </c>
      <c r="J33" s="75">
        <v>9</v>
      </c>
      <c r="K33" s="74"/>
      <c r="L33" s="74"/>
      <c r="M33" s="1"/>
      <c r="N33" s="76" t="s">
        <v>48</v>
      </c>
    </row>
    <row r="34" spans="1:14" ht="15.75" x14ac:dyDescent="0.25">
      <c r="A34" s="34" t="s">
        <v>4</v>
      </c>
      <c r="B34" s="34">
        <f>SUM(B3:B33)</f>
        <v>202</v>
      </c>
      <c r="C34" s="34">
        <f>SUM(C3:C33)</f>
        <v>29.32</v>
      </c>
      <c r="D34" s="34">
        <f>SUM(D3:D33)</f>
        <v>0</v>
      </c>
      <c r="E34" s="34">
        <f>SUM(E3:E33)</f>
        <v>0</v>
      </c>
      <c r="F34" s="76"/>
      <c r="I34" s="34" t="s">
        <v>4</v>
      </c>
      <c r="J34" s="34">
        <f>SUM(J3:J33)</f>
        <v>202</v>
      </c>
      <c r="K34" s="34">
        <f>SUM(K3:K33)</f>
        <v>29.32</v>
      </c>
      <c r="L34" s="34">
        <f>SUM(L3:L33)</f>
        <v>0</v>
      </c>
      <c r="M34" s="34">
        <f>SUM(M3:M33)</f>
        <v>0</v>
      </c>
    </row>
    <row r="35" spans="1:14" x14ac:dyDescent="0.25">
      <c r="A35" s="3"/>
      <c r="B35" s="3"/>
      <c r="C35" s="3"/>
      <c r="D35" s="3"/>
      <c r="E35" s="3"/>
      <c r="I35" s="3"/>
      <c r="J35" s="3"/>
      <c r="K35" s="3"/>
      <c r="L35" s="3"/>
      <c r="M35" s="3"/>
    </row>
    <row r="36" spans="1:14" x14ac:dyDescent="0.25">
      <c r="A36" s="3" t="s">
        <v>5</v>
      </c>
      <c r="B36" s="6">
        <f>B34*8.07</f>
        <v>1630.14</v>
      </c>
      <c r="C36" s="6">
        <f>C34*8.07</f>
        <v>236.61240000000001</v>
      </c>
      <c r="D36" s="6">
        <f>10.2*D34</f>
        <v>0</v>
      </c>
      <c r="E36" s="6">
        <f>10.88*E34</f>
        <v>0</v>
      </c>
      <c r="I36" s="3" t="s">
        <v>5</v>
      </c>
      <c r="J36" s="6">
        <f>J34*8.07</f>
        <v>1630.14</v>
      </c>
      <c r="K36" s="6">
        <f>K34*8.07</f>
        <v>236.61240000000001</v>
      </c>
      <c r="L36" s="6">
        <f>10.2*L34</f>
        <v>0</v>
      </c>
      <c r="M36" s="6">
        <f>10.88*M34</f>
        <v>0</v>
      </c>
    </row>
    <row r="37" spans="1:14" ht="24.75" customHeight="1" x14ac:dyDescent="0.3">
      <c r="A37" s="122" t="s">
        <v>43</v>
      </c>
      <c r="B37" s="123"/>
      <c r="C37" s="123"/>
      <c r="D37" s="124"/>
      <c r="E37" s="58">
        <f>B36+C36+D36+E36</f>
        <v>1866.7524000000001</v>
      </c>
      <c r="I37" s="122" t="s">
        <v>43</v>
      </c>
      <c r="J37" s="123"/>
      <c r="K37" s="123"/>
      <c r="L37" s="124"/>
      <c r="M37" s="58">
        <f>J36+K36+L36+M36</f>
        <v>1866.7524000000001</v>
      </c>
    </row>
    <row r="38" spans="1:14" ht="18.75" x14ac:dyDescent="0.3">
      <c r="A38" s="125" t="s">
        <v>41</v>
      </c>
      <c r="B38" s="126"/>
      <c r="C38" s="126"/>
      <c r="D38" s="127"/>
      <c r="E38" s="53">
        <v>700</v>
      </c>
      <c r="I38" s="125" t="s">
        <v>41</v>
      </c>
      <c r="J38" s="126"/>
      <c r="K38" s="126"/>
      <c r="L38" s="127"/>
      <c r="M38" s="53">
        <v>700</v>
      </c>
    </row>
    <row r="39" spans="1:14" x14ac:dyDescent="0.25">
      <c r="A39" s="108"/>
      <c r="B39" s="109"/>
      <c r="C39" s="110"/>
      <c r="D39" s="67"/>
      <c r="E39" s="5"/>
      <c r="I39" s="108"/>
      <c r="J39" s="109"/>
      <c r="K39" s="110"/>
      <c r="L39" s="71"/>
      <c r="M39" s="5"/>
    </row>
    <row r="40" spans="1:14" ht="18.75" x14ac:dyDescent="0.3">
      <c r="A40" s="111" t="s">
        <v>42</v>
      </c>
      <c r="B40" s="112"/>
      <c r="C40" s="113"/>
      <c r="D40" s="68"/>
      <c r="E40" s="37">
        <f>E37-E38</f>
        <v>1166.7524000000001</v>
      </c>
      <c r="I40" s="111" t="s">
        <v>42</v>
      </c>
      <c r="J40" s="112"/>
      <c r="K40" s="113"/>
      <c r="L40" s="72"/>
      <c r="M40" s="37">
        <f>M37-M38</f>
        <v>1166.7524000000001</v>
      </c>
    </row>
    <row r="43" spans="1:14" x14ac:dyDescent="0.25">
      <c r="A43" s="38"/>
      <c r="B43" s="38"/>
      <c r="C43" s="38"/>
      <c r="D43" s="38"/>
      <c r="E43" s="38"/>
      <c r="I43" s="38"/>
      <c r="J43" s="38"/>
      <c r="K43" s="38"/>
      <c r="L43" s="38"/>
      <c r="M43" s="38"/>
    </row>
    <row r="44" spans="1:14" x14ac:dyDescent="0.25">
      <c r="A44" s="107" t="s">
        <v>36</v>
      </c>
      <c r="B44" s="107"/>
      <c r="C44" s="107"/>
      <c r="D44" s="107"/>
      <c r="E44" s="107"/>
      <c r="I44" s="107" t="s">
        <v>36</v>
      </c>
      <c r="J44" s="107"/>
      <c r="K44" s="107"/>
      <c r="L44" s="107"/>
      <c r="M44" s="107"/>
    </row>
    <row r="46" spans="1:14" ht="18.75" x14ac:dyDescent="0.3">
      <c r="C46" s="39">
        <v>44656</v>
      </c>
      <c r="K46" s="39">
        <v>44656</v>
      </c>
    </row>
  </sheetData>
  <mergeCells count="20">
    <mergeCell ref="I37:L37"/>
    <mergeCell ref="I38:L38"/>
    <mergeCell ref="I39:K39"/>
    <mergeCell ref="I40:K40"/>
    <mergeCell ref="I44:M44"/>
    <mergeCell ref="I1:M1"/>
    <mergeCell ref="K7:K8"/>
    <mergeCell ref="K14:K15"/>
    <mergeCell ref="K21:K22"/>
    <mergeCell ref="K28:K29"/>
    <mergeCell ref="A39:C39"/>
    <mergeCell ref="A40:C40"/>
    <mergeCell ref="A44:E44"/>
    <mergeCell ref="A1:E1"/>
    <mergeCell ref="C7:C8"/>
    <mergeCell ref="C14:C15"/>
    <mergeCell ref="C21:C22"/>
    <mergeCell ref="A37:D37"/>
    <mergeCell ref="A38:D38"/>
    <mergeCell ref="C28:C29"/>
  </mergeCells>
  <pageMargins left="0.51181102362204722" right="0.51181102362204722" top="0.78740157480314965" bottom="0.78740157480314965" header="0.31496062992125984" footer="0.31496062992125984"/>
  <pageSetup paperSize="9" scale="63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opLeftCell="A7" zoomScaleNormal="100" workbookViewId="0">
      <selection activeCell="F37" sqref="F37"/>
    </sheetView>
  </sheetViews>
  <sheetFormatPr defaultRowHeight="15" x14ac:dyDescent="0.25"/>
  <cols>
    <col min="1" max="1" width="7.85546875" bestFit="1" customWidth="1"/>
    <col min="2" max="2" width="10.7109375" bestFit="1" customWidth="1"/>
    <col min="3" max="3" width="22.85546875" bestFit="1" customWidth="1"/>
    <col min="4" max="4" width="14.140625" bestFit="1" customWidth="1"/>
    <col min="5" max="5" width="15" bestFit="1" customWidth="1"/>
    <col min="6" max="6" width="10.28515625" bestFit="1" customWidth="1"/>
    <col min="9" max="9" width="7.85546875" bestFit="1" customWidth="1"/>
    <col min="10" max="10" width="10.7109375" bestFit="1" customWidth="1"/>
    <col min="11" max="11" width="22.85546875" bestFit="1" customWidth="1"/>
    <col min="12" max="12" width="14.140625" bestFit="1" customWidth="1"/>
    <col min="13" max="13" width="15" bestFit="1" customWidth="1"/>
    <col min="14" max="14" width="10.28515625" bestFit="1" customWidth="1"/>
  </cols>
  <sheetData>
    <row r="1" spans="1:13" ht="27" thickBot="1" x14ac:dyDescent="0.45">
      <c r="A1" s="114" t="s">
        <v>49</v>
      </c>
      <c r="B1" s="115"/>
      <c r="C1" s="115"/>
      <c r="D1" s="115"/>
      <c r="E1" s="116"/>
      <c r="I1" s="114" t="s">
        <v>49</v>
      </c>
      <c r="J1" s="115"/>
      <c r="K1" s="115"/>
      <c r="L1" s="115"/>
      <c r="M1" s="116"/>
    </row>
    <row r="2" spans="1:13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  <c r="I2" s="35" t="s">
        <v>0</v>
      </c>
      <c r="J2" s="35" t="s">
        <v>1</v>
      </c>
      <c r="K2" s="35" t="s">
        <v>35</v>
      </c>
      <c r="L2" s="35" t="s">
        <v>34</v>
      </c>
      <c r="M2" s="35" t="s">
        <v>33</v>
      </c>
    </row>
    <row r="3" spans="1:13" ht="15.75" x14ac:dyDescent="0.25">
      <c r="A3" s="2">
        <v>44652</v>
      </c>
      <c r="B3" s="1">
        <v>8</v>
      </c>
      <c r="C3" s="1"/>
      <c r="D3" s="1"/>
      <c r="E3" s="1"/>
      <c r="I3" s="2">
        <v>44652</v>
      </c>
      <c r="J3" s="1">
        <v>8</v>
      </c>
      <c r="K3" s="1"/>
      <c r="L3" s="1"/>
      <c r="M3" s="1"/>
    </row>
    <row r="4" spans="1:13" ht="15.75" x14ac:dyDescent="0.25">
      <c r="A4" s="2" t="s">
        <v>2</v>
      </c>
      <c r="B4" s="1"/>
      <c r="C4" s="117"/>
      <c r="D4" s="79"/>
      <c r="E4" s="1"/>
      <c r="I4" s="2" t="s">
        <v>2</v>
      </c>
      <c r="J4" s="1"/>
      <c r="K4" s="117"/>
      <c r="L4" s="83"/>
      <c r="M4" s="1"/>
    </row>
    <row r="5" spans="1:13" ht="15.75" x14ac:dyDescent="0.25">
      <c r="A5" s="1" t="s">
        <v>3</v>
      </c>
      <c r="B5" s="1"/>
      <c r="C5" s="118"/>
      <c r="D5" s="80"/>
      <c r="E5" s="1"/>
      <c r="I5" s="1" t="s">
        <v>3</v>
      </c>
      <c r="J5" s="1"/>
      <c r="K5" s="118"/>
      <c r="L5" s="84"/>
      <c r="M5" s="1"/>
    </row>
    <row r="6" spans="1:13" ht="15.75" x14ac:dyDescent="0.25">
      <c r="A6" s="2">
        <v>44655</v>
      </c>
      <c r="B6" s="1">
        <v>8.5</v>
      </c>
      <c r="C6" s="79"/>
      <c r="D6" s="79"/>
      <c r="E6" s="1"/>
      <c r="I6" s="2">
        <v>44655</v>
      </c>
      <c r="J6" s="1">
        <v>8.5</v>
      </c>
      <c r="K6" s="83"/>
      <c r="L6" s="83"/>
      <c r="M6" s="1"/>
    </row>
    <row r="7" spans="1:13" ht="15.75" x14ac:dyDescent="0.25">
      <c r="A7" s="2">
        <v>44656</v>
      </c>
      <c r="B7" s="1">
        <v>8.15</v>
      </c>
      <c r="C7" s="1"/>
      <c r="D7" s="1"/>
      <c r="E7" s="1"/>
      <c r="I7" s="2">
        <v>44656</v>
      </c>
      <c r="J7" s="1">
        <v>8.15</v>
      </c>
      <c r="K7" s="1"/>
      <c r="L7" s="1"/>
      <c r="M7" s="1"/>
    </row>
    <row r="8" spans="1:13" ht="15.75" x14ac:dyDescent="0.25">
      <c r="A8" s="2">
        <v>44657</v>
      </c>
      <c r="B8" s="1">
        <v>9</v>
      </c>
      <c r="C8" s="1"/>
      <c r="D8" s="1"/>
      <c r="E8" s="1"/>
      <c r="I8" s="2">
        <v>44657</v>
      </c>
      <c r="J8" s="1">
        <v>9</v>
      </c>
      <c r="K8" s="1"/>
      <c r="L8" s="1"/>
      <c r="M8" s="1"/>
    </row>
    <row r="9" spans="1:13" ht="15.75" x14ac:dyDescent="0.25">
      <c r="A9" s="2">
        <v>44658</v>
      </c>
      <c r="B9" s="1">
        <v>9</v>
      </c>
      <c r="C9" s="1"/>
      <c r="D9" s="1"/>
      <c r="E9" s="1"/>
      <c r="I9" s="2">
        <v>44658</v>
      </c>
      <c r="J9" s="1">
        <v>9</v>
      </c>
      <c r="K9" s="1"/>
      <c r="L9" s="1"/>
      <c r="M9" s="1"/>
    </row>
    <row r="10" spans="1:13" ht="15.75" x14ac:dyDescent="0.25">
      <c r="A10" s="2">
        <v>44659</v>
      </c>
      <c r="B10" s="1">
        <v>8</v>
      </c>
      <c r="C10" s="1"/>
      <c r="D10" s="1"/>
      <c r="E10" s="1"/>
      <c r="I10" s="2">
        <v>44659</v>
      </c>
      <c r="J10" s="1">
        <v>8</v>
      </c>
      <c r="K10" s="1"/>
      <c r="L10" s="1"/>
      <c r="M10" s="1"/>
    </row>
    <row r="11" spans="1:13" ht="15.75" x14ac:dyDescent="0.25">
      <c r="A11" s="1" t="s">
        <v>2</v>
      </c>
      <c r="B11" s="1"/>
      <c r="C11" s="117">
        <v>7.33</v>
      </c>
      <c r="D11" s="80"/>
      <c r="E11" s="1"/>
      <c r="I11" s="1" t="s">
        <v>2</v>
      </c>
      <c r="J11" s="1"/>
      <c r="K11" s="117">
        <v>7.33</v>
      </c>
      <c r="L11" s="84"/>
      <c r="M11" s="1"/>
    </row>
    <row r="12" spans="1:13" ht="15.75" x14ac:dyDescent="0.25">
      <c r="A12" s="1" t="s">
        <v>3</v>
      </c>
      <c r="B12" s="1"/>
      <c r="C12" s="118"/>
      <c r="D12" s="80"/>
      <c r="E12" s="1"/>
      <c r="I12" s="1" t="s">
        <v>3</v>
      </c>
      <c r="J12" s="1"/>
      <c r="K12" s="118"/>
      <c r="L12" s="84"/>
      <c r="M12" s="1"/>
    </row>
    <row r="13" spans="1:13" ht="15.75" x14ac:dyDescent="0.25">
      <c r="A13" s="2">
        <v>44662</v>
      </c>
      <c r="B13" s="1">
        <v>9</v>
      </c>
      <c r="C13" s="1"/>
      <c r="D13" s="1"/>
      <c r="E13" s="1"/>
      <c r="I13" s="2">
        <v>44662</v>
      </c>
      <c r="J13" s="1">
        <v>9</v>
      </c>
      <c r="K13" s="1"/>
      <c r="L13" s="1"/>
      <c r="M13" s="1"/>
    </row>
    <row r="14" spans="1:13" ht="15.75" x14ac:dyDescent="0.25">
      <c r="A14" s="2">
        <v>44663</v>
      </c>
      <c r="B14" s="1">
        <v>9</v>
      </c>
      <c r="C14" s="1"/>
      <c r="D14" s="80"/>
      <c r="E14" s="1">
        <v>2</v>
      </c>
      <c r="I14" s="2">
        <v>44663</v>
      </c>
      <c r="J14" s="1">
        <v>9</v>
      </c>
      <c r="K14" s="1"/>
      <c r="L14" s="84"/>
      <c r="M14" s="1">
        <v>2</v>
      </c>
    </row>
    <row r="15" spans="1:13" ht="15.75" x14ac:dyDescent="0.25">
      <c r="A15" s="2">
        <v>44664</v>
      </c>
      <c r="B15" s="1">
        <v>9</v>
      </c>
      <c r="C15" s="1"/>
      <c r="D15" s="80"/>
      <c r="E15" s="1">
        <v>2</v>
      </c>
      <c r="I15" s="2">
        <v>44664</v>
      </c>
      <c r="J15" s="1">
        <v>9</v>
      </c>
      <c r="K15" s="1"/>
      <c r="L15" s="84"/>
      <c r="M15" s="1">
        <v>2</v>
      </c>
    </row>
    <row r="16" spans="1:13" ht="15.75" x14ac:dyDescent="0.25">
      <c r="A16" s="2">
        <v>44665</v>
      </c>
      <c r="B16" s="1">
        <v>9</v>
      </c>
      <c r="C16" s="1"/>
      <c r="D16" s="80"/>
      <c r="E16" s="1"/>
      <c r="I16" s="2">
        <v>44665</v>
      </c>
      <c r="J16" s="1">
        <v>9</v>
      </c>
      <c r="K16" s="1"/>
      <c r="L16" s="84"/>
      <c r="M16" s="1"/>
    </row>
    <row r="17" spans="1:14" ht="15.75" x14ac:dyDescent="0.25">
      <c r="A17" s="2">
        <v>44666</v>
      </c>
      <c r="B17" s="1"/>
      <c r="C17" s="1"/>
      <c r="D17" s="80"/>
      <c r="E17" s="1"/>
      <c r="I17" s="2">
        <v>44666</v>
      </c>
      <c r="J17" s="1"/>
      <c r="K17" s="1"/>
      <c r="L17" s="84"/>
      <c r="M17" s="1"/>
    </row>
    <row r="18" spans="1:14" ht="15.75" x14ac:dyDescent="0.25">
      <c r="A18" s="1" t="s">
        <v>2</v>
      </c>
      <c r="B18" s="1"/>
      <c r="C18" s="117">
        <v>7.33</v>
      </c>
      <c r="D18" s="80"/>
      <c r="E18" s="1"/>
      <c r="I18" s="1" t="s">
        <v>2</v>
      </c>
      <c r="J18" s="1"/>
      <c r="K18" s="117">
        <v>7.33</v>
      </c>
      <c r="L18" s="84"/>
      <c r="M18" s="1"/>
    </row>
    <row r="19" spans="1:14" ht="15.75" x14ac:dyDescent="0.25">
      <c r="A19" s="1" t="s">
        <v>3</v>
      </c>
      <c r="B19" s="1"/>
      <c r="C19" s="118"/>
      <c r="D19" s="80"/>
      <c r="E19" s="1"/>
      <c r="I19" s="1" t="s">
        <v>3</v>
      </c>
      <c r="J19" s="1"/>
      <c r="K19" s="118"/>
      <c r="L19" s="84"/>
      <c r="M19" s="1"/>
    </row>
    <row r="20" spans="1:14" ht="15.75" x14ac:dyDescent="0.25">
      <c r="A20" s="2">
        <v>44669</v>
      </c>
      <c r="B20" s="1">
        <v>9</v>
      </c>
      <c r="C20" s="1"/>
      <c r="D20" s="80"/>
      <c r="E20" s="1">
        <v>2</v>
      </c>
      <c r="I20" s="2">
        <v>44669</v>
      </c>
      <c r="J20" s="1">
        <v>9</v>
      </c>
      <c r="K20" s="1"/>
      <c r="L20" s="84"/>
      <c r="M20" s="1">
        <v>2</v>
      </c>
    </row>
    <row r="21" spans="1:14" ht="15.75" x14ac:dyDescent="0.25">
      <c r="A21" s="2">
        <v>44670</v>
      </c>
      <c r="B21" s="1">
        <v>9</v>
      </c>
      <c r="C21" s="80"/>
      <c r="D21" s="80"/>
      <c r="E21" s="1">
        <v>2</v>
      </c>
      <c r="I21" s="2">
        <v>44670</v>
      </c>
      <c r="J21" s="1">
        <v>9</v>
      </c>
      <c r="K21" s="84"/>
      <c r="L21" s="84"/>
      <c r="M21" s="1">
        <v>2</v>
      </c>
    </row>
    <row r="22" spans="1:14" ht="15.75" x14ac:dyDescent="0.25">
      <c r="A22" s="2">
        <v>44671</v>
      </c>
      <c r="B22" s="1">
        <v>6.5</v>
      </c>
      <c r="C22" s="80"/>
      <c r="D22" s="80"/>
      <c r="E22" s="1"/>
      <c r="I22" s="2">
        <v>44671</v>
      </c>
      <c r="J22" s="1">
        <v>6.5</v>
      </c>
      <c r="K22" s="84"/>
      <c r="L22" s="84"/>
      <c r="M22" s="1"/>
    </row>
    <row r="23" spans="1:14" ht="15.75" x14ac:dyDescent="0.25">
      <c r="A23" s="2">
        <v>44672</v>
      </c>
      <c r="B23" s="1"/>
      <c r="C23" s="80"/>
      <c r="D23" s="80"/>
      <c r="E23" s="1"/>
      <c r="I23" s="2">
        <v>44672</v>
      </c>
      <c r="J23" s="1"/>
      <c r="K23" s="84"/>
      <c r="L23" s="84"/>
      <c r="M23" s="1"/>
    </row>
    <row r="24" spans="1:14" ht="15.75" x14ac:dyDescent="0.25">
      <c r="A24" s="2">
        <v>44673</v>
      </c>
      <c r="B24" s="1">
        <v>8</v>
      </c>
      <c r="C24" s="80"/>
      <c r="D24" s="80"/>
      <c r="E24" s="1">
        <v>2</v>
      </c>
      <c r="I24" s="2">
        <v>44673</v>
      </c>
      <c r="J24" s="1">
        <v>8</v>
      </c>
      <c r="K24" s="84"/>
      <c r="L24" s="84"/>
      <c r="M24" s="1">
        <v>2</v>
      </c>
    </row>
    <row r="25" spans="1:14" ht="15.75" x14ac:dyDescent="0.25">
      <c r="A25" s="1" t="s">
        <v>2</v>
      </c>
      <c r="B25" s="1"/>
      <c r="C25" s="117">
        <v>7.33</v>
      </c>
      <c r="D25" s="80"/>
      <c r="E25" s="1"/>
      <c r="F25" s="76"/>
      <c r="I25" s="1" t="s">
        <v>2</v>
      </c>
      <c r="J25" s="1"/>
      <c r="K25" s="117">
        <v>7.33</v>
      </c>
      <c r="L25" s="84"/>
      <c r="M25" s="1"/>
      <c r="N25" s="76"/>
    </row>
    <row r="26" spans="1:14" ht="15.75" x14ac:dyDescent="0.25">
      <c r="A26" s="1" t="s">
        <v>3</v>
      </c>
      <c r="B26" s="1"/>
      <c r="C26" s="118"/>
      <c r="D26" s="80"/>
      <c r="E26" s="1"/>
      <c r="F26" s="76"/>
      <c r="I26" s="1" t="s">
        <v>3</v>
      </c>
      <c r="J26" s="1"/>
      <c r="K26" s="118"/>
      <c r="L26" s="84"/>
      <c r="M26" s="1"/>
      <c r="N26" s="76"/>
    </row>
    <row r="27" spans="1:14" ht="15.75" x14ac:dyDescent="0.25">
      <c r="A27" s="2">
        <v>44676</v>
      </c>
      <c r="B27" s="85">
        <v>9</v>
      </c>
      <c r="C27" s="80"/>
      <c r="D27" s="80"/>
      <c r="E27" s="1">
        <v>2</v>
      </c>
      <c r="F27" s="76"/>
      <c r="I27" s="2">
        <v>44676</v>
      </c>
      <c r="J27" s="85">
        <v>9</v>
      </c>
      <c r="K27" s="84"/>
      <c r="L27" s="84"/>
      <c r="M27" s="1">
        <v>2</v>
      </c>
      <c r="N27" s="76"/>
    </row>
    <row r="28" spans="1:14" ht="15.75" x14ac:dyDescent="0.25">
      <c r="A28" s="2">
        <v>44677</v>
      </c>
      <c r="B28" s="85">
        <v>9</v>
      </c>
      <c r="C28" s="80"/>
      <c r="D28" s="80"/>
      <c r="E28" s="1">
        <v>2</v>
      </c>
      <c r="F28" s="76"/>
      <c r="I28" s="2">
        <v>44677</v>
      </c>
      <c r="J28" s="85">
        <v>9</v>
      </c>
      <c r="K28" s="84"/>
      <c r="L28" s="84"/>
      <c r="M28" s="1">
        <v>2</v>
      </c>
      <c r="N28" s="76"/>
    </row>
    <row r="29" spans="1:14" ht="15.75" x14ac:dyDescent="0.25">
      <c r="A29" s="2">
        <v>44678</v>
      </c>
      <c r="B29" s="85">
        <v>9</v>
      </c>
      <c r="C29" s="80"/>
      <c r="D29" s="80"/>
      <c r="E29" s="1"/>
      <c r="F29" s="76"/>
      <c r="I29" s="2">
        <v>44678</v>
      </c>
      <c r="J29" s="85">
        <v>9</v>
      </c>
      <c r="K29" s="84"/>
      <c r="L29" s="84"/>
      <c r="M29" s="1"/>
      <c r="N29" s="76"/>
    </row>
    <row r="30" spans="1:14" ht="15.75" x14ac:dyDescent="0.25">
      <c r="A30" s="2">
        <v>44679</v>
      </c>
      <c r="B30" s="85">
        <v>9</v>
      </c>
      <c r="C30" s="80"/>
      <c r="D30" s="80"/>
      <c r="E30" s="1">
        <v>2</v>
      </c>
      <c r="F30" s="76"/>
      <c r="I30" s="2">
        <v>44679</v>
      </c>
      <c r="J30" s="85">
        <v>9</v>
      </c>
      <c r="K30" s="84"/>
      <c r="L30" s="84"/>
      <c r="M30" s="1">
        <v>2</v>
      </c>
      <c r="N30" s="76"/>
    </row>
    <row r="31" spans="1:14" ht="15.75" x14ac:dyDescent="0.25">
      <c r="A31" s="2">
        <v>44680</v>
      </c>
      <c r="B31" s="85">
        <v>8</v>
      </c>
      <c r="C31" s="80"/>
      <c r="D31" s="80"/>
      <c r="E31" s="1">
        <v>2</v>
      </c>
      <c r="F31" s="76"/>
      <c r="I31" s="2">
        <v>44680</v>
      </c>
      <c r="J31" s="85">
        <v>8</v>
      </c>
      <c r="K31" s="84"/>
      <c r="L31" s="84"/>
      <c r="M31" s="1">
        <v>2</v>
      </c>
      <c r="N31" s="76"/>
    </row>
    <row r="32" spans="1:14" ht="15.75" x14ac:dyDescent="0.25">
      <c r="A32" s="1" t="s">
        <v>2</v>
      </c>
      <c r="B32" s="1"/>
      <c r="C32" s="117">
        <v>7.33</v>
      </c>
      <c r="D32" s="80"/>
      <c r="E32" s="1"/>
      <c r="F32" s="76"/>
      <c r="I32" s="1" t="s">
        <v>2</v>
      </c>
      <c r="J32" s="1"/>
      <c r="K32" s="117">
        <v>7.33</v>
      </c>
      <c r="L32" s="84"/>
      <c r="M32" s="1"/>
      <c r="N32" s="76"/>
    </row>
    <row r="33" spans="1:14" ht="15.75" x14ac:dyDescent="0.25">
      <c r="A33" s="1" t="s">
        <v>3</v>
      </c>
      <c r="B33" s="1"/>
      <c r="C33" s="118"/>
      <c r="D33" s="80"/>
      <c r="E33" s="1"/>
      <c r="F33" s="76"/>
      <c r="I33" s="1" t="s">
        <v>3</v>
      </c>
      <c r="J33" s="1"/>
      <c r="K33" s="118"/>
      <c r="L33" s="84"/>
      <c r="M33" s="1"/>
      <c r="N33" s="76"/>
    </row>
    <row r="34" spans="1:14" ht="15.75" x14ac:dyDescent="0.25">
      <c r="A34" s="34" t="s">
        <v>4</v>
      </c>
      <c r="B34" s="34">
        <f>SUM(B3:B33)</f>
        <v>163.15</v>
      </c>
      <c r="C34" s="34">
        <f>SUM(C3:C33)</f>
        <v>29.32</v>
      </c>
      <c r="D34" s="34">
        <f>SUM(D3:D33)</f>
        <v>0</v>
      </c>
      <c r="E34" s="34">
        <f>SUM(E3:E33)</f>
        <v>18</v>
      </c>
      <c r="F34" s="76"/>
      <c r="I34" s="34" t="s">
        <v>4</v>
      </c>
      <c r="J34" s="34">
        <f>SUM(J3:J33)</f>
        <v>163.15</v>
      </c>
      <c r="K34" s="34">
        <f>SUM(K3:K33)</f>
        <v>29.32</v>
      </c>
      <c r="L34" s="34">
        <f>SUM(L3:L33)</f>
        <v>0</v>
      </c>
      <c r="M34" s="34">
        <f>SUM(M3:M33)</f>
        <v>18</v>
      </c>
    </row>
    <row r="35" spans="1:14" x14ac:dyDescent="0.25">
      <c r="A35" s="3"/>
      <c r="B35" s="3"/>
      <c r="C35" s="3"/>
      <c r="D35" s="3"/>
      <c r="E35" s="3"/>
      <c r="I35" s="3"/>
      <c r="J35" s="3"/>
      <c r="K35" s="3"/>
      <c r="L35" s="3"/>
      <c r="M35" s="3"/>
    </row>
    <row r="36" spans="1:14" x14ac:dyDescent="0.25">
      <c r="A36" s="3" t="s">
        <v>5</v>
      </c>
      <c r="B36" s="6">
        <f>B34*8.07</f>
        <v>1316.6205</v>
      </c>
      <c r="C36" s="6">
        <f>C34*8.07</f>
        <v>236.61240000000001</v>
      </c>
      <c r="D36" s="6">
        <f>10.2*D34</f>
        <v>0</v>
      </c>
      <c r="E36" s="6">
        <f>12.91*E34</f>
        <v>232.38</v>
      </c>
      <c r="I36" s="3" t="s">
        <v>5</v>
      </c>
      <c r="J36" s="6">
        <f>J34*8.07</f>
        <v>1316.6205</v>
      </c>
      <c r="K36" s="6">
        <f>K34*8.07</f>
        <v>236.61240000000001</v>
      </c>
      <c r="L36" s="6">
        <f>10.2*L34</f>
        <v>0</v>
      </c>
      <c r="M36" s="6">
        <f>12.91*M34</f>
        <v>232.38</v>
      </c>
    </row>
    <row r="37" spans="1:14" ht="24.75" customHeight="1" x14ac:dyDescent="0.3">
      <c r="A37" s="122" t="s">
        <v>43</v>
      </c>
      <c r="B37" s="123"/>
      <c r="C37" s="123"/>
      <c r="D37" s="124"/>
      <c r="E37" s="58">
        <f>B36+C36+D36+E36</f>
        <v>1785.6129000000001</v>
      </c>
      <c r="I37" s="122" t="s">
        <v>43</v>
      </c>
      <c r="J37" s="123"/>
      <c r="K37" s="123"/>
      <c r="L37" s="124"/>
      <c r="M37" s="58">
        <f>J36+K36+L36+M36</f>
        <v>1785.6129000000001</v>
      </c>
    </row>
    <row r="38" spans="1:14" ht="18.75" x14ac:dyDescent="0.3">
      <c r="A38" s="125" t="s">
        <v>41</v>
      </c>
      <c r="B38" s="126"/>
      <c r="C38" s="126"/>
      <c r="D38" s="127"/>
      <c r="E38" s="53">
        <v>700</v>
      </c>
      <c r="I38" s="125" t="s">
        <v>41</v>
      </c>
      <c r="J38" s="126"/>
      <c r="K38" s="126"/>
      <c r="L38" s="127"/>
      <c r="M38" s="53">
        <v>700</v>
      </c>
    </row>
    <row r="39" spans="1:14" x14ac:dyDescent="0.25">
      <c r="A39" s="108"/>
      <c r="B39" s="109"/>
      <c r="C39" s="110"/>
      <c r="D39" s="77"/>
      <c r="E39" s="5"/>
      <c r="I39" s="108"/>
      <c r="J39" s="109"/>
      <c r="K39" s="110"/>
      <c r="L39" s="81"/>
      <c r="M39" s="5"/>
    </row>
    <row r="40" spans="1:14" ht="18.75" x14ac:dyDescent="0.3">
      <c r="A40" s="111" t="s">
        <v>42</v>
      </c>
      <c r="B40" s="112"/>
      <c r="C40" s="113"/>
      <c r="D40" s="78"/>
      <c r="E40" s="37">
        <f>E37-E38</f>
        <v>1085.6129000000001</v>
      </c>
      <c r="I40" s="111" t="s">
        <v>42</v>
      </c>
      <c r="J40" s="112"/>
      <c r="K40" s="113"/>
      <c r="L40" s="82"/>
      <c r="M40" s="37">
        <f>M37-M38</f>
        <v>1085.6129000000001</v>
      </c>
    </row>
    <row r="43" spans="1:14" x14ac:dyDescent="0.25">
      <c r="A43" s="38"/>
      <c r="B43" s="38"/>
      <c r="C43" s="38"/>
      <c r="D43" s="38"/>
      <c r="E43" s="38"/>
      <c r="I43" s="38"/>
      <c r="J43" s="38"/>
      <c r="K43" s="38"/>
      <c r="L43" s="38"/>
      <c r="M43" s="38"/>
    </row>
    <row r="44" spans="1:14" x14ac:dyDescent="0.25">
      <c r="A44" s="107" t="s">
        <v>36</v>
      </c>
      <c r="B44" s="107"/>
      <c r="C44" s="107"/>
      <c r="D44" s="107"/>
      <c r="E44" s="107"/>
      <c r="I44" s="107" t="s">
        <v>36</v>
      </c>
      <c r="J44" s="107"/>
      <c r="K44" s="107"/>
      <c r="L44" s="107"/>
      <c r="M44" s="107"/>
    </row>
    <row r="46" spans="1:14" ht="18.75" x14ac:dyDescent="0.3">
      <c r="C46" s="39">
        <v>44656</v>
      </c>
      <c r="K46" s="39">
        <v>44656</v>
      </c>
    </row>
  </sheetData>
  <mergeCells count="22">
    <mergeCell ref="A44:E44"/>
    <mergeCell ref="I44:M44"/>
    <mergeCell ref="C4:C5"/>
    <mergeCell ref="C11:C12"/>
    <mergeCell ref="C18:C19"/>
    <mergeCell ref="C25:C26"/>
    <mergeCell ref="C32:C33"/>
    <mergeCell ref="A38:D38"/>
    <mergeCell ref="I38:L38"/>
    <mergeCell ref="A39:C39"/>
    <mergeCell ref="I39:K39"/>
    <mergeCell ref="A40:C40"/>
    <mergeCell ref="I40:K40"/>
    <mergeCell ref="A37:D37"/>
    <mergeCell ref="I37:L37"/>
    <mergeCell ref="K25:K26"/>
    <mergeCell ref="K32:K33"/>
    <mergeCell ref="A1:E1"/>
    <mergeCell ref="I1:M1"/>
    <mergeCell ref="K4:K5"/>
    <mergeCell ref="K11:K12"/>
    <mergeCell ref="K18:K19"/>
  </mergeCells>
  <pageMargins left="0.51181102362204722" right="0.51181102362204722" top="0.78740157480314965" bottom="0.78740157480314965" header="0.31496062992125984" footer="0.31496062992125984"/>
  <pageSetup paperSize="9" scale="63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opLeftCell="A7" zoomScaleNormal="100" workbookViewId="0">
      <selection activeCell="F1" sqref="F1"/>
    </sheetView>
  </sheetViews>
  <sheetFormatPr defaultRowHeight="15" x14ac:dyDescent="0.25"/>
  <cols>
    <col min="1" max="1" width="7.85546875" bestFit="1" customWidth="1"/>
    <col min="2" max="2" width="10.7109375" bestFit="1" customWidth="1"/>
    <col min="3" max="3" width="22.85546875" bestFit="1" customWidth="1"/>
    <col min="4" max="4" width="14.140625" bestFit="1" customWidth="1"/>
    <col min="5" max="5" width="15" bestFit="1" customWidth="1"/>
    <col min="6" max="6" width="10.28515625" bestFit="1" customWidth="1"/>
    <col min="9" max="9" width="7.85546875" bestFit="1" customWidth="1"/>
    <col min="10" max="10" width="10.7109375" bestFit="1" customWidth="1"/>
    <col min="11" max="11" width="22.85546875" bestFit="1" customWidth="1"/>
    <col min="12" max="12" width="14.140625" bestFit="1" customWidth="1"/>
    <col min="13" max="13" width="15" bestFit="1" customWidth="1"/>
    <col min="14" max="14" width="10.28515625" bestFit="1" customWidth="1"/>
  </cols>
  <sheetData>
    <row r="1" spans="1:13" ht="27" thickBot="1" x14ac:dyDescent="0.45">
      <c r="A1" s="114" t="s">
        <v>50</v>
      </c>
      <c r="B1" s="115"/>
      <c r="C1" s="115"/>
      <c r="D1" s="115"/>
      <c r="E1" s="116"/>
      <c r="I1" s="114" t="s">
        <v>50</v>
      </c>
      <c r="J1" s="115"/>
      <c r="K1" s="115"/>
      <c r="L1" s="115"/>
      <c r="M1" s="116"/>
    </row>
    <row r="2" spans="1:13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  <c r="I2" s="35" t="s">
        <v>0</v>
      </c>
      <c r="J2" s="35" t="s">
        <v>1</v>
      </c>
      <c r="K2" s="35" t="s">
        <v>35</v>
      </c>
      <c r="L2" s="35" t="s">
        <v>34</v>
      </c>
      <c r="M2" s="35" t="s">
        <v>33</v>
      </c>
    </row>
    <row r="3" spans="1:13" ht="15.75" x14ac:dyDescent="0.25">
      <c r="A3" s="1" t="s">
        <v>3</v>
      </c>
      <c r="B3" s="1"/>
      <c r="C3" s="89"/>
      <c r="D3" s="89"/>
      <c r="E3" s="1"/>
      <c r="I3" s="1" t="s">
        <v>3</v>
      </c>
      <c r="J3" s="1"/>
      <c r="K3" s="89"/>
      <c r="L3" s="89"/>
      <c r="M3" s="1"/>
    </row>
    <row r="4" spans="1:13" ht="15.75" x14ac:dyDescent="0.25">
      <c r="A4" s="2">
        <v>44683</v>
      </c>
      <c r="B4" s="1">
        <v>9</v>
      </c>
      <c r="C4" s="88"/>
      <c r="D4" s="88"/>
      <c r="E4" s="1"/>
      <c r="I4" s="2">
        <v>44683</v>
      </c>
      <c r="J4" s="1">
        <v>9</v>
      </c>
      <c r="K4" s="88"/>
      <c r="L4" s="88"/>
      <c r="M4" s="1"/>
    </row>
    <row r="5" spans="1:13" ht="15.75" x14ac:dyDescent="0.25">
      <c r="A5" s="2">
        <v>44684</v>
      </c>
      <c r="B5" s="1">
        <v>9</v>
      </c>
      <c r="C5" s="1"/>
      <c r="D5" s="1"/>
      <c r="E5" s="1">
        <v>2</v>
      </c>
      <c r="I5" s="2">
        <v>44684</v>
      </c>
      <c r="J5" s="1">
        <v>9</v>
      </c>
      <c r="K5" s="1"/>
      <c r="L5" s="1"/>
      <c r="M5" s="1">
        <v>2</v>
      </c>
    </row>
    <row r="6" spans="1:13" ht="15.75" x14ac:dyDescent="0.25">
      <c r="A6" s="2">
        <v>44685</v>
      </c>
      <c r="B6" s="1">
        <v>9</v>
      </c>
      <c r="C6" s="1"/>
      <c r="D6" s="1"/>
      <c r="E6" s="1"/>
      <c r="I6" s="2">
        <v>44685</v>
      </c>
      <c r="J6" s="1">
        <v>9</v>
      </c>
      <c r="K6" s="1"/>
      <c r="L6" s="1"/>
      <c r="M6" s="1"/>
    </row>
    <row r="7" spans="1:13" ht="15.75" x14ac:dyDescent="0.25">
      <c r="A7" s="2">
        <v>44686</v>
      </c>
      <c r="B7" s="1">
        <v>9</v>
      </c>
      <c r="C7" s="1"/>
      <c r="D7" s="1"/>
      <c r="E7" s="1"/>
      <c r="I7" s="2">
        <v>44686</v>
      </c>
      <c r="J7" s="1">
        <v>9</v>
      </c>
      <c r="K7" s="1"/>
      <c r="L7" s="1"/>
      <c r="M7" s="1"/>
    </row>
    <row r="8" spans="1:13" ht="15.75" x14ac:dyDescent="0.25">
      <c r="A8" s="2">
        <v>44687</v>
      </c>
      <c r="B8" s="1">
        <v>8</v>
      </c>
      <c r="C8" s="1"/>
      <c r="D8" s="1"/>
      <c r="E8" s="1">
        <v>1.5</v>
      </c>
      <c r="I8" s="2">
        <v>44687</v>
      </c>
      <c r="J8" s="1">
        <v>8</v>
      </c>
      <c r="K8" s="1"/>
      <c r="L8" s="1"/>
      <c r="M8" s="1">
        <v>1.5</v>
      </c>
    </row>
    <row r="9" spans="1:13" ht="15.75" x14ac:dyDescent="0.25">
      <c r="A9" s="1" t="s">
        <v>2</v>
      </c>
      <c r="B9" s="1"/>
      <c r="C9" s="117">
        <v>7.33</v>
      </c>
      <c r="D9" s="89"/>
      <c r="E9" s="1"/>
      <c r="I9" s="1" t="s">
        <v>2</v>
      </c>
      <c r="J9" s="1"/>
      <c r="K9" s="117">
        <v>7.33</v>
      </c>
      <c r="L9" s="89"/>
      <c r="M9" s="1"/>
    </row>
    <row r="10" spans="1:13" ht="15.75" x14ac:dyDescent="0.25">
      <c r="A10" s="1" t="s">
        <v>3</v>
      </c>
      <c r="B10" s="1"/>
      <c r="C10" s="118"/>
      <c r="D10" s="89"/>
      <c r="E10" s="1"/>
      <c r="I10" s="1" t="s">
        <v>3</v>
      </c>
      <c r="J10" s="1"/>
      <c r="K10" s="118"/>
      <c r="L10" s="89"/>
      <c r="M10" s="1"/>
    </row>
    <row r="11" spans="1:13" ht="15.75" x14ac:dyDescent="0.25">
      <c r="A11" s="2">
        <v>44690</v>
      </c>
      <c r="B11" s="1">
        <v>9</v>
      </c>
      <c r="C11" s="1"/>
      <c r="D11" s="1"/>
      <c r="E11" s="1"/>
      <c r="I11" s="2">
        <v>44690</v>
      </c>
      <c r="J11" s="1">
        <v>9</v>
      </c>
      <c r="K11" s="1"/>
      <c r="L11" s="1"/>
      <c r="M11" s="1"/>
    </row>
    <row r="12" spans="1:13" ht="15.75" x14ac:dyDescent="0.25">
      <c r="A12" s="2">
        <v>44691</v>
      </c>
      <c r="B12" s="1">
        <v>9</v>
      </c>
      <c r="C12" s="1"/>
      <c r="D12" s="89"/>
      <c r="E12" s="1"/>
      <c r="I12" s="2">
        <v>44691</v>
      </c>
      <c r="J12" s="1">
        <v>9</v>
      </c>
      <c r="K12" s="1"/>
      <c r="L12" s="89"/>
      <c r="M12" s="1"/>
    </row>
    <row r="13" spans="1:13" ht="15.75" x14ac:dyDescent="0.25">
      <c r="A13" s="2">
        <v>44692</v>
      </c>
      <c r="B13" s="1">
        <v>9</v>
      </c>
      <c r="C13" s="1"/>
      <c r="D13" s="89"/>
      <c r="E13" s="1"/>
      <c r="I13" s="2">
        <v>44692</v>
      </c>
      <c r="J13" s="1">
        <v>9</v>
      </c>
      <c r="K13" s="1"/>
      <c r="L13" s="89"/>
      <c r="M13" s="1"/>
    </row>
    <row r="14" spans="1:13" ht="15.75" x14ac:dyDescent="0.25">
      <c r="A14" s="2">
        <v>44693</v>
      </c>
      <c r="B14" s="1">
        <v>9</v>
      </c>
      <c r="C14" s="1"/>
      <c r="D14" s="89"/>
      <c r="E14" s="1"/>
      <c r="I14" s="2">
        <v>44693</v>
      </c>
      <c r="J14" s="1">
        <v>9</v>
      </c>
      <c r="K14" s="1"/>
      <c r="L14" s="89"/>
      <c r="M14" s="1"/>
    </row>
    <row r="15" spans="1:13" ht="15.75" x14ac:dyDescent="0.25">
      <c r="A15" s="2">
        <v>44694</v>
      </c>
      <c r="B15" s="1">
        <v>7.4</v>
      </c>
      <c r="C15" s="1"/>
      <c r="D15" s="89"/>
      <c r="E15" s="1"/>
      <c r="I15" s="2">
        <v>44694</v>
      </c>
      <c r="J15" s="1">
        <v>7.4</v>
      </c>
      <c r="K15" s="1"/>
      <c r="L15" s="89"/>
      <c r="M15" s="1"/>
    </row>
    <row r="16" spans="1:13" ht="15.75" x14ac:dyDescent="0.25">
      <c r="A16" s="1" t="s">
        <v>2</v>
      </c>
      <c r="B16" s="1"/>
      <c r="C16" s="117">
        <v>7.33</v>
      </c>
      <c r="D16" s="89"/>
      <c r="E16" s="1"/>
      <c r="I16" s="1" t="s">
        <v>2</v>
      </c>
      <c r="J16" s="1"/>
      <c r="K16" s="117">
        <v>7.33</v>
      </c>
      <c r="L16" s="89"/>
      <c r="M16" s="1"/>
    </row>
    <row r="17" spans="1:14" ht="15.75" x14ac:dyDescent="0.25">
      <c r="A17" s="1" t="s">
        <v>3</v>
      </c>
      <c r="B17" s="1"/>
      <c r="C17" s="118"/>
      <c r="D17" s="89"/>
      <c r="E17" s="1"/>
      <c r="I17" s="1" t="s">
        <v>3</v>
      </c>
      <c r="J17" s="1"/>
      <c r="K17" s="118"/>
      <c r="L17" s="89"/>
      <c r="M17" s="1"/>
    </row>
    <row r="18" spans="1:14" ht="15.75" x14ac:dyDescent="0.25">
      <c r="A18" s="2">
        <v>44697</v>
      </c>
      <c r="B18" s="1">
        <v>9</v>
      </c>
      <c r="C18" s="1"/>
      <c r="D18" s="89"/>
      <c r="E18" s="1"/>
      <c r="I18" s="2">
        <v>44697</v>
      </c>
      <c r="J18" s="1">
        <v>9</v>
      </c>
      <c r="K18" s="1"/>
      <c r="L18" s="89"/>
      <c r="M18" s="1"/>
    </row>
    <row r="19" spans="1:14" ht="15.75" x14ac:dyDescent="0.25">
      <c r="A19" s="2">
        <v>44698</v>
      </c>
      <c r="B19" s="1">
        <v>4.5</v>
      </c>
      <c r="C19" s="89"/>
      <c r="D19" s="89"/>
      <c r="E19" s="1"/>
      <c r="I19" s="2">
        <v>44698</v>
      </c>
      <c r="J19" s="1">
        <v>4.5</v>
      </c>
      <c r="K19" s="89"/>
      <c r="L19" s="89"/>
      <c r="M19" s="1"/>
    </row>
    <row r="20" spans="1:14" ht="15.75" x14ac:dyDescent="0.25">
      <c r="A20" s="2">
        <v>44699</v>
      </c>
      <c r="B20" s="1">
        <v>9</v>
      </c>
      <c r="C20" s="89"/>
      <c r="D20" s="89"/>
      <c r="E20" s="1"/>
      <c r="I20" s="2">
        <v>44699</v>
      </c>
      <c r="J20" s="1">
        <v>9</v>
      </c>
      <c r="K20" s="89"/>
      <c r="L20" s="89"/>
      <c r="M20" s="1"/>
    </row>
    <row r="21" spans="1:14" ht="15.75" x14ac:dyDescent="0.25">
      <c r="A21" s="2">
        <v>44700</v>
      </c>
      <c r="B21" s="1">
        <v>9</v>
      </c>
      <c r="C21" s="89"/>
      <c r="D21" s="89"/>
      <c r="E21" s="1"/>
      <c r="I21" s="2">
        <v>44700</v>
      </c>
      <c r="J21" s="1">
        <v>9</v>
      </c>
      <c r="K21" s="89"/>
      <c r="L21" s="89"/>
      <c r="M21" s="1"/>
    </row>
    <row r="22" spans="1:14" ht="15.75" x14ac:dyDescent="0.25">
      <c r="A22" s="2">
        <v>44701</v>
      </c>
      <c r="B22" s="1">
        <v>8</v>
      </c>
      <c r="C22" s="89"/>
      <c r="D22" s="89"/>
      <c r="E22" s="1"/>
      <c r="I22" s="2">
        <v>44701</v>
      </c>
      <c r="J22" s="1">
        <v>8</v>
      </c>
      <c r="K22" s="89"/>
      <c r="L22" s="89"/>
      <c r="M22" s="1"/>
    </row>
    <row r="23" spans="1:14" ht="15.75" x14ac:dyDescent="0.25">
      <c r="A23" s="1" t="s">
        <v>2</v>
      </c>
      <c r="B23" s="1"/>
      <c r="C23" s="117">
        <v>7</v>
      </c>
      <c r="D23" s="89"/>
      <c r="E23" s="1"/>
      <c r="F23" s="76"/>
      <c r="I23" s="1" t="s">
        <v>2</v>
      </c>
      <c r="J23" s="1"/>
      <c r="K23" s="117">
        <v>7</v>
      </c>
      <c r="L23" s="89"/>
      <c r="M23" s="1"/>
      <c r="N23" s="76"/>
    </row>
    <row r="24" spans="1:14" ht="15.75" x14ac:dyDescent="0.25">
      <c r="A24" s="1" t="s">
        <v>3</v>
      </c>
      <c r="B24" s="1"/>
      <c r="C24" s="118"/>
      <c r="D24" s="89"/>
      <c r="E24" s="1"/>
      <c r="F24" s="76"/>
      <c r="I24" s="1" t="s">
        <v>3</v>
      </c>
      <c r="J24" s="1"/>
      <c r="K24" s="118"/>
      <c r="L24" s="89"/>
      <c r="M24" s="1"/>
      <c r="N24" s="76"/>
    </row>
    <row r="25" spans="1:14" ht="15.75" x14ac:dyDescent="0.25">
      <c r="A25" s="2">
        <v>44704</v>
      </c>
      <c r="B25" s="85">
        <v>9</v>
      </c>
      <c r="C25" s="89"/>
      <c r="D25" s="89"/>
      <c r="E25" s="1"/>
      <c r="F25" s="76"/>
      <c r="I25" s="2">
        <v>44704</v>
      </c>
      <c r="J25" s="85">
        <v>9</v>
      </c>
      <c r="K25" s="89"/>
      <c r="L25" s="89"/>
      <c r="M25" s="1"/>
      <c r="N25" s="76"/>
    </row>
    <row r="26" spans="1:14" ht="15.75" x14ac:dyDescent="0.25">
      <c r="A26" s="2">
        <v>44705</v>
      </c>
      <c r="B26" s="85">
        <v>9</v>
      </c>
      <c r="C26" s="89"/>
      <c r="D26" s="89"/>
      <c r="E26" s="1"/>
      <c r="F26" s="76"/>
      <c r="I26" s="2">
        <v>44705</v>
      </c>
      <c r="J26" s="85">
        <v>9</v>
      </c>
      <c r="K26" s="89"/>
      <c r="L26" s="89"/>
      <c r="M26" s="1"/>
      <c r="N26" s="76"/>
    </row>
    <row r="27" spans="1:14" ht="15.75" x14ac:dyDescent="0.25">
      <c r="A27" s="2">
        <v>44706</v>
      </c>
      <c r="B27" s="85">
        <v>9</v>
      </c>
      <c r="C27" s="89"/>
      <c r="D27" s="89"/>
      <c r="E27" s="1">
        <v>2</v>
      </c>
      <c r="F27" s="76"/>
      <c r="I27" s="2">
        <v>44706</v>
      </c>
      <c r="J27" s="85">
        <v>9</v>
      </c>
      <c r="K27" s="89"/>
      <c r="L27" s="89"/>
      <c r="M27" s="1">
        <v>2</v>
      </c>
      <c r="N27" s="76"/>
    </row>
    <row r="28" spans="1:14" ht="15.75" x14ac:dyDescent="0.25">
      <c r="A28" s="2">
        <v>44707</v>
      </c>
      <c r="B28" s="85">
        <v>9</v>
      </c>
      <c r="C28" s="89"/>
      <c r="D28" s="89"/>
      <c r="E28" s="1">
        <v>2</v>
      </c>
      <c r="F28" s="76"/>
      <c r="I28" s="2">
        <v>44707</v>
      </c>
      <c r="J28" s="85">
        <v>9</v>
      </c>
      <c r="K28" s="89"/>
      <c r="L28" s="89"/>
      <c r="M28" s="1">
        <v>2</v>
      </c>
      <c r="N28" s="76"/>
    </row>
    <row r="29" spans="1:14" ht="15.75" x14ac:dyDescent="0.25">
      <c r="A29" s="2">
        <v>44708</v>
      </c>
      <c r="B29" s="85">
        <v>8</v>
      </c>
      <c r="C29" s="89"/>
      <c r="D29" s="89"/>
      <c r="E29" s="1"/>
      <c r="F29" s="76"/>
      <c r="I29" s="2">
        <v>44708</v>
      </c>
      <c r="J29" s="85">
        <v>8</v>
      </c>
      <c r="K29" s="89"/>
      <c r="L29" s="89"/>
      <c r="M29" s="1"/>
      <c r="N29" s="76"/>
    </row>
    <row r="30" spans="1:14" ht="15.75" x14ac:dyDescent="0.25">
      <c r="A30" s="1" t="s">
        <v>2</v>
      </c>
      <c r="B30" s="1"/>
      <c r="C30" s="117">
        <v>7.33</v>
      </c>
      <c r="D30" s="89"/>
      <c r="E30" s="1"/>
      <c r="F30" s="76"/>
      <c r="I30" s="1" t="s">
        <v>2</v>
      </c>
      <c r="J30" s="1"/>
      <c r="K30" s="117">
        <v>7.33</v>
      </c>
      <c r="L30" s="89"/>
      <c r="M30" s="1"/>
      <c r="N30" s="76"/>
    </row>
    <row r="31" spans="1:14" ht="15.75" x14ac:dyDescent="0.25">
      <c r="A31" s="1" t="s">
        <v>3</v>
      </c>
      <c r="B31" s="1"/>
      <c r="C31" s="118"/>
      <c r="D31" s="89"/>
      <c r="E31" s="1"/>
      <c r="F31" s="76"/>
      <c r="I31" s="1" t="s">
        <v>3</v>
      </c>
      <c r="J31" s="1"/>
      <c r="K31" s="118"/>
      <c r="L31" s="89"/>
      <c r="M31" s="1"/>
      <c r="N31" s="76"/>
    </row>
    <row r="32" spans="1:14" ht="15.75" x14ac:dyDescent="0.25">
      <c r="A32" s="2">
        <v>44711</v>
      </c>
      <c r="B32" s="1">
        <v>9</v>
      </c>
      <c r="C32" s="89"/>
      <c r="D32" s="89"/>
      <c r="E32" s="1"/>
      <c r="F32" s="76"/>
      <c r="I32" s="2">
        <v>44711</v>
      </c>
      <c r="J32" s="1">
        <v>9</v>
      </c>
      <c r="K32" s="89"/>
      <c r="L32" s="89"/>
      <c r="M32" s="1"/>
      <c r="N32" s="76"/>
    </row>
    <row r="33" spans="1:14" ht="15.75" x14ac:dyDescent="0.25">
      <c r="A33" s="2">
        <v>44712</v>
      </c>
      <c r="B33" s="1">
        <v>9</v>
      </c>
      <c r="C33" s="89"/>
      <c r="D33" s="89"/>
      <c r="E33" s="1"/>
      <c r="F33" s="76"/>
      <c r="I33" s="2">
        <v>44712</v>
      </c>
      <c r="J33" s="1">
        <v>9</v>
      </c>
      <c r="K33" s="89"/>
      <c r="L33" s="89"/>
      <c r="M33" s="1"/>
      <c r="N33" s="76"/>
    </row>
    <row r="34" spans="1:14" ht="15.75" x14ac:dyDescent="0.25">
      <c r="A34" s="34" t="s">
        <v>4</v>
      </c>
      <c r="B34" s="34">
        <f>SUM(B3:B33)</f>
        <v>188.9</v>
      </c>
      <c r="C34" s="34">
        <f>SUM(C3:C31)</f>
        <v>28.990000000000002</v>
      </c>
      <c r="D34" s="34">
        <f>SUM(D3:D31)</f>
        <v>0</v>
      </c>
      <c r="E34" s="34">
        <f>SUM(E3:E31)</f>
        <v>7.5</v>
      </c>
      <c r="F34" s="76"/>
      <c r="I34" s="34" t="s">
        <v>4</v>
      </c>
      <c r="J34" s="34">
        <f>SUM(J3:J33)</f>
        <v>188.9</v>
      </c>
      <c r="K34" s="34">
        <f>SUM(K3:K31)</f>
        <v>28.990000000000002</v>
      </c>
      <c r="L34" s="34">
        <f>SUM(L3:L31)</f>
        <v>0</v>
      </c>
      <c r="M34" s="34">
        <f>SUM(M3:M31)</f>
        <v>7.5</v>
      </c>
    </row>
    <row r="35" spans="1:14" x14ac:dyDescent="0.25">
      <c r="A35" s="3"/>
      <c r="B35" s="3"/>
      <c r="C35" s="3"/>
      <c r="D35" s="3"/>
      <c r="E35" s="3"/>
      <c r="I35" s="3"/>
      <c r="J35" s="3"/>
      <c r="K35" s="3"/>
      <c r="L35" s="3"/>
      <c r="M35" s="3"/>
    </row>
    <row r="36" spans="1:14" x14ac:dyDescent="0.25">
      <c r="A36" s="3" t="s">
        <v>5</v>
      </c>
      <c r="B36" s="6">
        <f>B34*8.07</f>
        <v>1524.423</v>
      </c>
      <c r="C36" s="6">
        <f>C34*8.07</f>
        <v>233.94930000000002</v>
      </c>
      <c r="D36" s="6">
        <f>10.2*D34</f>
        <v>0</v>
      </c>
      <c r="E36" s="6">
        <f>12.91*E34</f>
        <v>96.825000000000003</v>
      </c>
      <c r="I36" s="3" t="s">
        <v>5</v>
      </c>
      <c r="J36" s="6">
        <f>J34*8.07</f>
        <v>1524.423</v>
      </c>
      <c r="K36" s="6">
        <f>K34*8.07</f>
        <v>233.94930000000002</v>
      </c>
      <c r="L36" s="6">
        <f>10.2*L34</f>
        <v>0</v>
      </c>
      <c r="M36" s="6">
        <f>12.91*M34</f>
        <v>96.825000000000003</v>
      </c>
    </row>
    <row r="37" spans="1:14" ht="24.75" customHeight="1" x14ac:dyDescent="0.3">
      <c r="A37" s="122" t="s">
        <v>43</v>
      </c>
      <c r="B37" s="123"/>
      <c r="C37" s="123"/>
      <c r="D37" s="124"/>
      <c r="E37" s="58">
        <f>B36+C36+D36+E36</f>
        <v>1855.1973</v>
      </c>
      <c r="I37" s="122" t="s">
        <v>43</v>
      </c>
      <c r="J37" s="123"/>
      <c r="K37" s="123"/>
      <c r="L37" s="124"/>
      <c r="M37" s="58">
        <f>J36+K36+L36+M36</f>
        <v>1855.1973</v>
      </c>
    </row>
    <row r="38" spans="1:14" ht="18.75" x14ac:dyDescent="0.3">
      <c r="A38" s="125" t="s">
        <v>41</v>
      </c>
      <c r="B38" s="126"/>
      <c r="C38" s="126"/>
      <c r="D38" s="127"/>
      <c r="E38" s="53">
        <v>700</v>
      </c>
      <c r="I38" s="125" t="s">
        <v>41</v>
      </c>
      <c r="J38" s="126"/>
      <c r="K38" s="126"/>
      <c r="L38" s="127"/>
      <c r="M38" s="53">
        <v>700</v>
      </c>
    </row>
    <row r="39" spans="1:14" x14ac:dyDescent="0.25">
      <c r="A39" s="108"/>
      <c r="B39" s="109"/>
      <c r="C39" s="110"/>
      <c r="D39" s="86"/>
      <c r="E39" s="5"/>
      <c r="I39" s="108"/>
      <c r="J39" s="109"/>
      <c r="K39" s="110"/>
      <c r="L39" s="86"/>
      <c r="M39" s="5"/>
    </row>
    <row r="40" spans="1:14" ht="18.75" x14ac:dyDescent="0.3">
      <c r="A40" s="111" t="s">
        <v>42</v>
      </c>
      <c r="B40" s="112"/>
      <c r="C40" s="113"/>
      <c r="D40" s="87"/>
      <c r="E40" s="37">
        <f>E37-E38</f>
        <v>1155.1973</v>
      </c>
      <c r="I40" s="111" t="s">
        <v>42</v>
      </c>
      <c r="J40" s="112"/>
      <c r="K40" s="113"/>
      <c r="L40" s="87"/>
      <c r="M40" s="37">
        <f>M37-M38</f>
        <v>1155.1973</v>
      </c>
    </row>
    <row r="43" spans="1:14" x14ac:dyDescent="0.25">
      <c r="A43" s="38"/>
      <c r="B43" s="38"/>
      <c r="C43" s="38"/>
      <c r="D43" s="38"/>
      <c r="E43" s="38"/>
      <c r="I43" s="38"/>
      <c r="J43" s="38"/>
      <c r="K43" s="38"/>
      <c r="L43" s="38"/>
      <c r="M43" s="38"/>
    </row>
    <row r="44" spans="1:14" x14ac:dyDescent="0.25">
      <c r="A44" s="107" t="s">
        <v>36</v>
      </c>
      <c r="B44" s="107"/>
      <c r="C44" s="107"/>
      <c r="D44" s="107"/>
      <c r="E44" s="107"/>
      <c r="I44" s="107" t="s">
        <v>36</v>
      </c>
      <c r="J44" s="107"/>
      <c r="K44" s="107"/>
      <c r="L44" s="107"/>
      <c r="M44" s="107"/>
    </row>
    <row r="46" spans="1:14" ht="18.75" x14ac:dyDescent="0.3">
      <c r="C46" s="39">
        <v>44718</v>
      </c>
      <c r="K46" s="39">
        <v>44718</v>
      </c>
    </row>
  </sheetData>
  <mergeCells count="20">
    <mergeCell ref="A1:E1"/>
    <mergeCell ref="I1:M1"/>
    <mergeCell ref="C9:C10"/>
    <mergeCell ref="K9:K10"/>
    <mergeCell ref="C16:C17"/>
    <mergeCell ref="K16:K17"/>
    <mergeCell ref="C23:C24"/>
    <mergeCell ref="K23:K24"/>
    <mergeCell ref="C30:C31"/>
    <mergeCell ref="K30:K31"/>
    <mergeCell ref="A40:C40"/>
    <mergeCell ref="I40:K40"/>
    <mergeCell ref="A44:E44"/>
    <mergeCell ref="I44:M44"/>
    <mergeCell ref="A37:D37"/>
    <mergeCell ref="I37:L37"/>
    <mergeCell ref="A38:D38"/>
    <mergeCell ref="I38:L38"/>
    <mergeCell ref="A39:C39"/>
    <mergeCell ref="I39:K39"/>
  </mergeCells>
  <pageMargins left="0.51181102362204722" right="0.51181102362204722" top="0.78740157480314965" bottom="0.78740157480314965" header="0.31496062992125984" footer="0.31496062992125984"/>
  <pageSetup paperSize="9" scale="63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topLeftCell="A13" zoomScaleNormal="100" workbookViewId="0">
      <selection activeCell="Q15" sqref="Q15"/>
    </sheetView>
  </sheetViews>
  <sheetFormatPr defaultRowHeight="15" x14ac:dyDescent="0.25"/>
  <cols>
    <col min="1" max="1" width="7.85546875" bestFit="1" customWidth="1"/>
    <col min="2" max="2" width="10.7109375" bestFit="1" customWidth="1"/>
    <col min="3" max="3" width="22.85546875" bestFit="1" customWidth="1"/>
    <col min="4" max="4" width="14.140625" bestFit="1" customWidth="1"/>
    <col min="5" max="5" width="15" bestFit="1" customWidth="1"/>
    <col min="6" max="6" width="10.28515625" bestFit="1" customWidth="1"/>
    <col min="9" max="9" width="7.85546875" bestFit="1" customWidth="1"/>
    <col min="10" max="10" width="10.7109375" bestFit="1" customWidth="1"/>
    <col min="11" max="11" width="22.85546875" bestFit="1" customWidth="1"/>
    <col min="12" max="12" width="14.140625" bestFit="1" customWidth="1"/>
    <col min="13" max="13" width="15" bestFit="1" customWidth="1"/>
    <col min="14" max="14" width="10.28515625" bestFit="1" customWidth="1"/>
  </cols>
  <sheetData>
    <row r="1" spans="1:13" ht="27" thickBot="1" x14ac:dyDescent="0.45">
      <c r="A1" s="114" t="s">
        <v>51</v>
      </c>
      <c r="B1" s="115"/>
      <c r="C1" s="115"/>
      <c r="D1" s="115"/>
      <c r="E1" s="116"/>
      <c r="I1" s="114" t="s">
        <v>51</v>
      </c>
      <c r="J1" s="115"/>
      <c r="K1" s="115"/>
      <c r="L1" s="115"/>
      <c r="M1" s="116"/>
    </row>
    <row r="2" spans="1:13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  <c r="I2" s="35" t="s">
        <v>0</v>
      </c>
      <c r="J2" s="35" t="s">
        <v>1</v>
      </c>
      <c r="K2" s="35" t="s">
        <v>35</v>
      </c>
      <c r="L2" s="35" t="s">
        <v>34</v>
      </c>
      <c r="M2" s="35" t="s">
        <v>33</v>
      </c>
    </row>
    <row r="3" spans="1:13" ht="15.75" x14ac:dyDescent="0.25">
      <c r="A3" s="2">
        <v>44713</v>
      </c>
      <c r="B3" s="1">
        <v>9</v>
      </c>
      <c r="C3" s="1"/>
      <c r="D3" s="1"/>
      <c r="E3" s="1"/>
      <c r="I3" s="2">
        <v>44713</v>
      </c>
      <c r="J3" s="1">
        <v>9</v>
      </c>
      <c r="K3" s="1"/>
      <c r="L3" s="1"/>
      <c r="M3" s="1"/>
    </row>
    <row r="4" spans="1:13" ht="15.75" x14ac:dyDescent="0.25">
      <c r="A4" s="2">
        <v>44714</v>
      </c>
      <c r="B4" s="1">
        <v>9</v>
      </c>
      <c r="C4" s="1"/>
      <c r="D4" s="1"/>
      <c r="E4" s="1"/>
      <c r="I4" s="2">
        <v>44714</v>
      </c>
      <c r="J4" s="1">
        <v>9</v>
      </c>
      <c r="K4" s="1"/>
      <c r="L4" s="1"/>
      <c r="M4" s="1"/>
    </row>
    <row r="5" spans="1:13" ht="15.75" x14ac:dyDescent="0.25">
      <c r="A5" s="2">
        <v>44715</v>
      </c>
      <c r="B5" s="1">
        <v>8</v>
      </c>
      <c r="C5" s="1"/>
      <c r="D5" s="1"/>
      <c r="E5" s="1"/>
      <c r="I5" s="2">
        <v>44715</v>
      </c>
      <c r="J5" s="1">
        <v>8</v>
      </c>
      <c r="K5" s="1"/>
      <c r="L5" s="1"/>
      <c r="M5" s="1"/>
    </row>
    <row r="6" spans="1:13" ht="15.75" x14ac:dyDescent="0.25">
      <c r="A6" s="1" t="s">
        <v>2</v>
      </c>
      <c r="B6" s="1"/>
      <c r="C6" s="117">
        <v>7.33</v>
      </c>
      <c r="D6" s="92"/>
      <c r="E6" s="1"/>
      <c r="I6" s="1" t="s">
        <v>2</v>
      </c>
      <c r="J6" s="1"/>
      <c r="K6" s="117">
        <v>7.33</v>
      </c>
      <c r="L6" s="95"/>
      <c r="M6" s="1"/>
    </row>
    <row r="7" spans="1:13" ht="15.75" x14ac:dyDescent="0.25">
      <c r="A7" s="1" t="s">
        <v>3</v>
      </c>
      <c r="B7" s="1"/>
      <c r="C7" s="118"/>
      <c r="D7" s="92"/>
      <c r="E7" s="1"/>
      <c r="I7" s="1" t="s">
        <v>3</v>
      </c>
      <c r="J7" s="1"/>
      <c r="K7" s="118"/>
      <c r="L7" s="95"/>
      <c r="M7" s="1"/>
    </row>
    <row r="8" spans="1:13" ht="15.75" x14ac:dyDescent="0.25">
      <c r="A8" s="2">
        <v>44718</v>
      </c>
      <c r="B8" s="1"/>
      <c r="C8" s="1"/>
      <c r="D8" s="1"/>
      <c r="E8" s="1"/>
      <c r="I8" s="2">
        <v>44718</v>
      </c>
      <c r="J8" s="1"/>
      <c r="K8" s="1"/>
      <c r="L8" s="1"/>
      <c r="M8" s="1"/>
    </row>
    <row r="9" spans="1:13" ht="15.75" x14ac:dyDescent="0.25">
      <c r="A9" s="2">
        <v>44719</v>
      </c>
      <c r="B9" s="1">
        <v>9</v>
      </c>
      <c r="C9" s="1"/>
      <c r="D9" s="92"/>
      <c r="E9" s="1">
        <v>1</v>
      </c>
      <c r="I9" s="2">
        <v>44719</v>
      </c>
      <c r="J9" s="1">
        <v>9</v>
      </c>
      <c r="K9" s="1"/>
      <c r="L9" s="95"/>
      <c r="M9" s="1">
        <v>1</v>
      </c>
    </row>
    <row r="10" spans="1:13" ht="15.75" x14ac:dyDescent="0.25">
      <c r="A10" s="2">
        <v>44720</v>
      </c>
      <c r="B10" s="1">
        <v>9</v>
      </c>
      <c r="C10" s="1"/>
      <c r="D10" s="92"/>
      <c r="E10" s="1">
        <v>2</v>
      </c>
      <c r="I10" s="2">
        <v>44720</v>
      </c>
      <c r="J10" s="1">
        <v>9</v>
      </c>
      <c r="K10" s="1"/>
      <c r="L10" s="95"/>
      <c r="M10" s="1">
        <v>2</v>
      </c>
    </row>
    <row r="11" spans="1:13" ht="15.75" x14ac:dyDescent="0.25">
      <c r="A11" s="2">
        <v>44721</v>
      </c>
      <c r="B11" s="1">
        <v>9</v>
      </c>
      <c r="C11" s="1"/>
      <c r="D11" s="92"/>
      <c r="E11" s="1">
        <v>2</v>
      </c>
      <c r="I11" s="2">
        <v>44721</v>
      </c>
      <c r="J11" s="1">
        <v>9</v>
      </c>
      <c r="K11" s="1"/>
      <c r="L11" s="95"/>
      <c r="M11" s="1">
        <v>2</v>
      </c>
    </row>
    <row r="12" spans="1:13" ht="15.75" x14ac:dyDescent="0.25">
      <c r="A12" s="2">
        <v>44722</v>
      </c>
      <c r="B12" s="1">
        <v>8</v>
      </c>
      <c r="C12" s="1"/>
      <c r="D12" s="92"/>
      <c r="E12" s="1">
        <v>2</v>
      </c>
      <c r="I12" s="2">
        <v>44722</v>
      </c>
      <c r="J12" s="1">
        <v>8</v>
      </c>
      <c r="K12" s="1"/>
      <c r="L12" s="95"/>
      <c r="M12" s="1">
        <v>2</v>
      </c>
    </row>
    <row r="13" spans="1:13" ht="15.75" x14ac:dyDescent="0.25">
      <c r="A13" s="1" t="s">
        <v>2</v>
      </c>
      <c r="B13" s="1"/>
      <c r="C13" s="117">
        <v>5.87</v>
      </c>
      <c r="D13" s="92"/>
      <c r="E13" s="1"/>
      <c r="I13" s="1" t="s">
        <v>2</v>
      </c>
      <c r="J13" s="1"/>
      <c r="K13" s="117">
        <v>5.87</v>
      </c>
      <c r="L13" s="95"/>
      <c r="M13" s="1"/>
    </row>
    <row r="14" spans="1:13" ht="15.75" x14ac:dyDescent="0.25">
      <c r="A14" s="1" t="s">
        <v>3</v>
      </c>
      <c r="B14" s="1"/>
      <c r="C14" s="118"/>
      <c r="D14" s="92"/>
      <c r="E14" s="1"/>
      <c r="I14" s="1" t="s">
        <v>3</v>
      </c>
      <c r="J14" s="1"/>
      <c r="K14" s="118"/>
      <c r="L14" s="95"/>
      <c r="M14" s="1"/>
    </row>
    <row r="15" spans="1:13" ht="15.75" x14ac:dyDescent="0.25">
      <c r="A15" s="2">
        <v>44725</v>
      </c>
      <c r="B15" s="1">
        <v>9</v>
      </c>
      <c r="C15" s="1"/>
      <c r="D15" s="92"/>
      <c r="E15" s="1"/>
      <c r="I15" s="2">
        <v>44725</v>
      </c>
      <c r="J15" s="1">
        <v>9</v>
      </c>
      <c r="K15" s="1"/>
      <c r="L15" s="95"/>
      <c r="M15" s="1"/>
    </row>
    <row r="16" spans="1:13" ht="15.75" x14ac:dyDescent="0.25">
      <c r="A16" s="2">
        <v>44726</v>
      </c>
      <c r="B16" s="1">
        <v>9</v>
      </c>
      <c r="C16" s="92"/>
      <c r="D16" s="92"/>
      <c r="E16" s="1">
        <v>2</v>
      </c>
      <c r="I16" s="2">
        <v>44726</v>
      </c>
      <c r="J16" s="1">
        <v>9</v>
      </c>
      <c r="K16" s="95"/>
      <c r="L16" s="95"/>
      <c r="M16" s="1">
        <v>2</v>
      </c>
    </row>
    <row r="17" spans="1:14" ht="15.75" x14ac:dyDescent="0.25">
      <c r="A17" s="2">
        <v>44727</v>
      </c>
      <c r="B17" s="1"/>
      <c r="C17" s="92"/>
      <c r="D17" s="92"/>
      <c r="E17" s="1"/>
      <c r="I17" s="2">
        <v>44727</v>
      </c>
      <c r="J17" s="1"/>
      <c r="K17" s="95"/>
      <c r="L17" s="95"/>
      <c r="M17" s="1"/>
    </row>
    <row r="18" spans="1:14" ht="15.75" x14ac:dyDescent="0.25">
      <c r="A18" s="2">
        <v>44728</v>
      </c>
      <c r="B18" s="1"/>
      <c r="C18" s="92"/>
      <c r="D18" s="92"/>
      <c r="E18" s="1"/>
      <c r="I18" s="2">
        <v>44728</v>
      </c>
      <c r="J18" s="1"/>
      <c r="K18" s="95"/>
      <c r="L18" s="95"/>
      <c r="M18" s="1"/>
    </row>
    <row r="19" spans="1:14" ht="15.75" x14ac:dyDescent="0.25">
      <c r="A19" s="2">
        <v>44729</v>
      </c>
      <c r="B19" s="1">
        <v>8</v>
      </c>
      <c r="C19" s="92"/>
      <c r="D19" s="92"/>
      <c r="E19" s="1"/>
      <c r="I19" s="2">
        <v>44729</v>
      </c>
      <c r="J19" s="1">
        <v>8</v>
      </c>
      <c r="K19" s="95"/>
      <c r="L19" s="95"/>
      <c r="M19" s="1"/>
    </row>
    <row r="20" spans="1:14" ht="15.75" x14ac:dyDescent="0.25">
      <c r="A20" s="1" t="s">
        <v>2</v>
      </c>
      <c r="B20" s="1"/>
      <c r="C20" s="117">
        <v>5.87</v>
      </c>
      <c r="D20" s="92"/>
      <c r="E20" s="1"/>
      <c r="F20" s="76"/>
      <c r="I20" s="1" t="s">
        <v>2</v>
      </c>
      <c r="J20" s="1"/>
      <c r="K20" s="117">
        <v>5.87</v>
      </c>
      <c r="L20" s="95"/>
      <c r="M20" s="1"/>
      <c r="N20" s="76"/>
    </row>
    <row r="21" spans="1:14" ht="15.75" x14ac:dyDescent="0.25">
      <c r="A21" s="1" t="s">
        <v>3</v>
      </c>
      <c r="B21" s="1"/>
      <c r="C21" s="118"/>
      <c r="D21" s="92"/>
      <c r="E21" s="1"/>
      <c r="F21" s="76"/>
      <c r="I21" s="1" t="s">
        <v>3</v>
      </c>
      <c r="J21" s="1"/>
      <c r="K21" s="118"/>
      <c r="L21" s="95"/>
      <c r="M21" s="1"/>
      <c r="N21" s="76"/>
    </row>
    <row r="22" spans="1:14" ht="15.75" x14ac:dyDescent="0.25">
      <c r="A22" s="2">
        <v>44732</v>
      </c>
      <c r="B22" s="85">
        <v>9</v>
      </c>
      <c r="C22" s="92"/>
      <c r="D22" s="92"/>
      <c r="E22" s="1"/>
      <c r="F22" s="76"/>
      <c r="I22" s="2">
        <v>44732</v>
      </c>
      <c r="J22" s="85">
        <v>9</v>
      </c>
      <c r="K22" s="95"/>
      <c r="L22" s="95"/>
      <c r="M22" s="1"/>
      <c r="N22" s="76"/>
    </row>
    <row r="23" spans="1:14" ht="15.75" x14ac:dyDescent="0.25">
      <c r="A23" s="2">
        <v>44733</v>
      </c>
      <c r="B23" s="85">
        <v>9</v>
      </c>
      <c r="C23" s="92"/>
      <c r="D23" s="92"/>
      <c r="E23" s="1"/>
      <c r="F23" s="76"/>
      <c r="I23" s="2">
        <v>44733</v>
      </c>
      <c r="J23" s="85">
        <v>9</v>
      </c>
      <c r="K23" s="95"/>
      <c r="L23" s="95"/>
      <c r="M23" s="1"/>
      <c r="N23" s="76"/>
    </row>
    <row r="24" spans="1:14" ht="15.75" x14ac:dyDescent="0.25">
      <c r="A24" s="2">
        <v>44734</v>
      </c>
      <c r="B24" s="85">
        <v>9</v>
      </c>
      <c r="C24" s="92"/>
      <c r="D24" s="92"/>
      <c r="E24" s="1"/>
      <c r="F24" s="76"/>
      <c r="I24" s="2">
        <v>44734</v>
      </c>
      <c r="J24" s="85">
        <v>9</v>
      </c>
      <c r="K24" s="95"/>
      <c r="L24" s="95"/>
      <c r="M24" s="1"/>
      <c r="N24" s="76"/>
    </row>
    <row r="25" spans="1:14" ht="15.75" x14ac:dyDescent="0.25">
      <c r="A25" s="2">
        <v>44735</v>
      </c>
      <c r="B25" s="85"/>
      <c r="C25" s="92"/>
      <c r="D25" s="92"/>
      <c r="E25" s="1"/>
      <c r="F25" s="76"/>
      <c r="I25" s="2">
        <v>44735</v>
      </c>
      <c r="J25" s="85"/>
      <c r="K25" s="95"/>
      <c r="L25" s="95"/>
      <c r="M25" s="1"/>
      <c r="N25" s="76"/>
    </row>
    <row r="26" spans="1:14" ht="15.75" x14ac:dyDescent="0.25">
      <c r="A26" s="2">
        <v>44736</v>
      </c>
      <c r="B26" s="85">
        <v>8</v>
      </c>
      <c r="C26" s="92"/>
      <c r="D26" s="92"/>
      <c r="E26" s="1"/>
      <c r="F26" s="76"/>
      <c r="I26" s="2">
        <v>44736</v>
      </c>
      <c r="J26" s="85">
        <v>8</v>
      </c>
      <c r="K26" s="95"/>
      <c r="L26" s="95"/>
      <c r="M26" s="1"/>
      <c r="N26" s="76"/>
    </row>
    <row r="27" spans="1:14" ht="15.75" x14ac:dyDescent="0.25">
      <c r="A27" s="1" t="s">
        <v>2</v>
      </c>
      <c r="B27" s="1"/>
      <c r="C27" s="117">
        <v>5.87</v>
      </c>
      <c r="D27" s="92"/>
      <c r="E27" s="1">
        <v>4</v>
      </c>
      <c r="F27" s="76"/>
      <c r="I27" s="1" t="s">
        <v>2</v>
      </c>
      <c r="J27" s="1"/>
      <c r="K27" s="117">
        <v>5.87</v>
      </c>
      <c r="L27" s="95"/>
      <c r="M27" s="1">
        <v>4</v>
      </c>
      <c r="N27" s="76"/>
    </row>
    <row r="28" spans="1:14" ht="15.75" x14ac:dyDescent="0.25">
      <c r="A28" s="1" t="s">
        <v>3</v>
      </c>
      <c r="B28" s="1"/>
      <c r="C28" s="118"/>
      <c r="D28" s="92"/>
      <c r="E28" s="1"/>
      <c r="F28" s="76"/>
      <c r="I28" s="1" t="s">
        <v>3</v>
      </c>
      <c r="J28" s="1"/>
      <c r="K28" s="118"/>
      <c r="L28" s="95"/>
      <c r="M28" s="1"/>
      <c r="N28" s="76"/>
    </row>
    <row r="29" spans="1:14" ht="15.75" x14ac:dyDescent="0.25">
      <c r="A29" s="2">
        <v>44739</v>
      </c>
      <c r="B29" s="1">
        <v>7.45</v>
      </c>
      <c r="C29" s="92"/>
      <c r="D29" s="92"/>
      <c r="E29" s="1"/>
      <c r="F29" s="76"/>
      <c r="I29" s="2">
        <v>44739</v>
      </c>
      <c r="J29" s="1">
        <v>7.45</v>
      </c>
      <c r="K29" s="95"/>
      <c r="L29" s="95"/>
      <c r="M29" s="1"/>
      <c r="N29" s="76"/>
    </row>
    <row r="30" spans="1:14" ht="15.75" x14ac:dyDescent="0.25">
      <c r="A30" s="2">
        <v>44740</v>
      </c>
      <c r="B30" s="1">
        <v>9</v>
      </c>
      <c r="C30" s="92"/>
      <c r="D30" s="92"/>
      <c r="E30" s="1"/>
      <c r="F30" s="76"/>
      <c r="I30" s="2">
        <v>44740</v>
      </c>
      <c r="J30" s="1">
        <v>9</v>
      </c>
      <c r="K30" s="95"/>
      <c r="L30" s="95"/>
      <c r="M30" s="1"/>
      <c r="N30" s="76"/>
    </row>
    <row r="31" spans="1:14" ht="15.75" x14ac:dyDescent="0.25">
      <c r="A31" s="2">
        <v>44741</v>
      </c>
      <c r="B31" s="1">
        <v>9</v>
      </c>
      <c r="C31" s="92"/>
      <c r="D31" s="92"/>
      <c r="E31" s="1"/>
      <c r="F31" s="76"/>
      <c r="I31" s="2">
        <v>44741</v>
      </c>
      <c r="J31" s="1">
        <v>9</v>
      </c>
      <c r="K31" s="95"/>
      <c r="L31" s="95"/>
      <c r="M31" s="1"/>
      <c r="N31" s="76"/>
    </row>
    <row r="32" spans="1:14" ht="15.75" x14ac:dyDescent="0.25">
      <c r="A32" s="2">
        <v>44742</v>
      </c>
      <c r="B32" s="1">
        <v>9</v>
      </c>
      <c r="C32" s="92"/>
      <c r="D32" s="92"/>
      <c r="E32" s="1"/>
      <c r="F32" s="76"/>
      <c r="I32" s="2">
        <v>44742</v>
      </c>
      <c r="J32" s="1">
        <v>9</v>
      </c>
      <c r="K32" s="95"/>
      <c r="L32" s="95"/>
      <c r="M32" s="1"/>
      <c r="N32" s="76"/>
    </row>
    <row r="33" spans="1:13" ht="15.75" x14ac:dyDescent="0.25">
      <c r="A33" s="34" t="s">
        <v>4</v>
      </c>
      <c r="B33" s="34">
        <f>SUM(B3:B32)</f>
        <v>156.44999999999999</v>
      </c>
      <c r="C33" s="34">
        <f>SUM(C3:C28)</f>
        <v>24.94</v>
      </c>
      <c r="D33" s="34">
        <f>SUM(D3:D28)</f>
        <v>0</v>
      </c>
      <c r="E33" s="34">
        <f>SUM(E3:E28)</f>
        <v>13</v>
      </c>
      <c r="F33" s="76"/>
      <c r="I33" s="34" t="s">
        <v>4</v>
      </c>
      <c r="J33" s="34">
        <f>SUM(J3:J32)</f>
        <v>156.44999999999999</v>
      </c>
      <c r="K33" s="34">
        <f>SUM(K3:K28)</f>
        <v>24.94</v>
      </c>
      <c r="L33" s="34">
        <f>SUM(L3:L28)</f>
        <v>0</v>
      </c>
      <c r="M33" s="34">
        <f>SUM(M3:M28)</f>
        <v>13</v>
      </c>
    </row>
    <row r="34" spans="1:13" x14ac:dyDescent="0.25">
      <c r="A34" s="3"/>
      <c r="B34" s="3"/>
      <c r="C34" s="3"/>
      <c r="D34" s="3"/>
      <c r="E34" s="3"/>
      <c r="I34" s="3"/>
      <c r="J34" s="3"/>
      <c r="K34" s="3"/>
      <c r="L34" s="3"/>
      <c r="M34" s="3"/>
    </row>
    <row r="35" spans="1:13" x14ac:dyDescent="0.25">
      <c r="A35" s="3" t="s">
        <v>5</v>
      </c>
      <c r="B35" s="6">
        <f>B33*8.07</f>
        <v>1262.5515</v>
      </c>
      <c r="C35" s="6">
        <f>C33*8.07</f>
        <v>201.26580000000001</v>
      </c>
      <c r="D35" s="6">
        <f>10.2*D33</f>
        <v>0</v>
      </c>
      <c r="E35" s="6">
        <f>12.91*E33</f>
        <v>167.83</v>
      </c>
      <c r="I35" s="3" t="s">
        <v>5</v>
      </c>
      <c r="J35" s="6">
        <f>J33*8.07</f>
        <v>1262.5515</v>
      </c>
      <c r="K35" s="6">
        <f>K33*8.07</f>
        <v>201.26580000000001</v>
      </c>
      <c r="L35" s="6">
        <f>10.2*L33</f>
        <v>0</v>
      </c>
      <c r="M35" s="6">
        <f>12.91*M33</f>
        <v>167.83</v>
      </c>
    </row>
    <row r="36" spans="1:13" ht="24.75" customHeight="1" x14ac:dyDescent="0.3">
      <c r="A36" s="122" t="s">
        <v>43</v>
      </c>
      <c r="B36" s="123"/>
      <c r="C36" s="123"/>
      <c r="D36" s="124"/>
      <c r="E36" s="58">
        <f>B35+C35+D35+E35</f>
        <v>1631.6473000000001</v>
      </c>
      <c r="I36" s="122" t="s">
        <v>43</v>
      </c>
      <c r="J36" s="123"/>
      <c r="K36" s="123"/>
      <c r="L36" s="124"/>
      <c r="M36" s="58">
        <f>J35+K35+L35+M35</f>
        <v>1631.6473000000001</v>
      </c>
    </row>
    <row r="37" spans="1:13" ht="18.75" x14ac:dyDescent="0.3">
      <c r="A37" s="125" t="s">
        <v>41</v>
      </c>
      <c r="B37" s="126"/>
      <c r="C37" s="126"/>
      <c r="D37" s="127"/>
      <c r="E37" s="53">
        <v>700</v>
      </c>
      <c r="I37" s="125" t="s">
        <v>41</v>
      </c>
      <c r="J37" s="126"/>
      <c r="K37" s="126"/>
      <c r="L37" s="127"/>
      <c r="M37" s="53">
        <v>700</v>
      </c>
    </row>
    <row r="38" spans="1:13" x14ac:dyDescent="0.25">
      <c r="A38" s="108"/>
      <c r="B38" s="109"/>
      <c r="C38" s="110"/>
      <c r="D38" s="90"/>
      <c r="E38" s="5"/>
      <c r="I38" s="108"/>
      <c r="J38" s="109"/>
      <c r="K38" s="110"/>
      <c r="L38" s="93"/>
      <c r="M38" s="5"/>
    </row>
    <row r="39" spans="1:13" ht="18.75" x14ac:dyDescent="0.3">
      <c r="A39" s="111" t="s">
        <v>42</v>
      </c>
      <c r="B39" s="112"/>
      <c r="C39" s="113"/>
      <c r="D39" s="91"/>
      <c r="E39" s="37">
        <f>E36-E37</f>
        <v>931.64730000000009</v>
      </c>
      <c r="I39" s="111" t="s">
        <v>42</v>
      </c>
      <c r="J39" s="112"/>
      <c r="K39" s="113"/>
      <c r="L39" s="94"/>
      <c r="M39" s="37">
        <f>M36-M37</f>
        <v>931.64730000000009</v>
      </c>
    </row>
    <row r="42" spans="1:13" x14ac:dyDescent="0.25">
      <c r="A42" s="38"/>
      <c r="B42" s="38"/>
      <c r="C42" s="38"/>
      <c r="D42" s="38"/>
      <c r="E42" s="38"/>
      <c r="I42" s="38"/>
      <c r="J42" s="38"/>
      <c r="K42" s="38"/>
      <c r="L42" s="38"/>
      <c r="M42" s="38"/>
    </row>
    <row r="43" spans="1:13" x14ac:dyDescent="0.25">
      <c r="A43" s="107" t="s">
        <v>36</v>
      </c>
      <c r="B43" s="107"/>
      <c r="C43" s="107"/>
      <c r="D43" s="107"/>
      <c r="E43" s="107"/>
      <c r="I43" s="107" t="s">
        <v>36</v>
      </c>
      <c r="J43" s="107"/>
      <c r="K43" s="107"/>
      <c r="L43" s="107"/>
      <c r="M43" s="107"/>
    </row>
    <row r="45" spans="1:13" ht="18.75" x14ac:dyDescent="0.3">
      <c r="C45" s="39">
        <v>44747</v>
      </c>
      <c r="K45" s="39">
        <v>44747</v>
      </c>
    </row>
  </sheetData>
  <mergeCells count="20">
    <mergeCell ref="A43:E43"/>
    <mergeCell ref="I43:M43"/>
    <mergeCell ref="A37:D37"/>
    <mergeCell ref="I37:L37"/>
    <mergeCell ref="A38:C38"/>
    <mergeCell ref="I38:K38"/>
    <mergeCell ref="A39:C39"/>
    <mergeCell ref="I39:K39"/>
    <mergeCell ref="C20:C21"/>
    <mergeCell ref="K20:K21"/>
    <mergeCell ref="C27:C28"/>
    <mergeCell ref="K27:K28"/>
    <mergeCell ref="A36:D36"/>
    <mergeCell ref="I36:L36"/>
    <mergeCell ref="A1:E1"/>
    <mergeCell ref="I1:M1"/>
    <mergeCell ref="C6:C7"/>
    <mergeCell ref="K6:K7"/>
    <mergeCell ref="C13:C14"/>
    <mergeCell ref="K13:K14"/>
  </mergeCells>
  <pageMargins left="0.51181102362204722" right="0.51181102362204722" top="0.78740157480314965" bottom="0.78740157480314965" header="0.31496062992125984" footer="0.31496062992125984"/>
  <pageSetup paperSize="9" scale="63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zoomScaleNormal="100" workbookViewId="0">
      <selection activeCell="K13" sqref="K13"/>
    </sheetView>
  </sheetViews>
  <sheetFormatPr defaultRowHeight="15" x14ac:dyDescent="0.25"/>
  <cols>
    <col min="1" max="1" width="7.85546875" bestFit="1" customWidth="1"/>
    <col min="2" max="2" width="10.7109375" bestFit="1" customWidth="1"/>
    <col min="3" max="3" width="22.85546875" bestFit="1" customWidth="1"/>
    <col min="4" max="4" width="14.140625" bestFit="1" customWidth="1"/>
    <col min="5" max="5" width="15" bestFit="1" customWidth="1"/>
    <col min="6" max="6" width="10.28515625" bestFit="1" customWidth="1"/>
    <col min="9" max="9" width="7.85546875" bestFit="1" customWidth="1"/>
    <col min="10" max="10" width="10.7109375" bestFit="1" customWidth="1"/>
    <col min="11" max="11" width="22.85546875" bestFit="1" customWidth="1"/>
    <col min="12" max="12" width="14.140625" bestFit="1" customWidth="1"/>
    <col min="13" max="13" width="15" bestFit="1" customWidth="1"/>
    <col min="14" max="14" width="10.28515625" bestFit="1" customWidth="1"/>
  </cols>
  <sheetData>
    <row r="1" spans="1:13" ht="27" thickBot="1" x14ac:dyDescent="0.45">
      <c r="A1" s="114" t="s">
        <v>52</v>
      </c>
      <c r="B1" s="115"/>
      <c r="C1" s="115"/>
      <c r="D1" s="115"/>
      <c r="E1" s="116"/>
      <c r="I1" s="114" t="s">
        <v>52</v>
      </c>
      <c r="J1" s="115"/>
      <c r="K1" s="115"/>
      <c r="L1" s="115"/>
      <c r="M1" s="116"/>
    </row>
    <row r="2" spans="1:13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  <c r="I2" s="35" t="s">
        <v>0</v>
      </c>
      <c r="J2" s="35" t="s">
        <v>1</v>
      </c>
      <c r="K2" s="35" t="s">
        <v>35</v>
      </c>
      <c r="L2" s="35" t="s">
        <v>34</v>
      </c>
      <c r="M2" s="35" t="s">
        <v>33</v>
      </c>
    </row>
    <row r="3" spans="1:13" ht="15.75" x14ac:dyDescent="0.25">
      <c r="A3" s="2">
        <v>44743</v>
      </c>
      <c r="B3" s="1">
        <v>8</v>
      </c>
      <c r="C3" s="1"/>
      <c r="D3" s="1"/>
      <c r="E3" s="1"/>
      <c r="I3" s="2">
        <v>44743</v>
      </c>
      <c r="J3" s="1">
        <v>8</v>
      </c>
      <c r="K3" s="1"/>
      <c r="L3" s="1"/>
      <c r="M3" s="1"/>
    </row>
    <row r="4" spans="1:13" ht="15.75" x14ac:dyDescent="0.25">
      <c r="A4" s="1" t="s">
        <v>2</v>
      </c>
      <c r="B4" s="1"/>
      <c r="C4" s="117">
        <v>7.33</v>
      </c>
      <c r="D4" s="98"/>
      <c r="E4" s="1"/>
      <c r="I4" s="1" t="s">
        <v>2</v>
      </c>
      <c r="J4" s="1"/>
      <c r="K4" s="117">
        <v>7.33</v>
      </c>
      <c r="L4" s="98"/>
      <c r="M4" s="1"/>
    </row>
    <row r="5" spans="1:13" ht="15.75" x14ac:dyDescent="0.25">
      <c r="A5" s="1" t="s">
        <v>3</v>
      </c>
      <c r="B5" s="1"/>
      <c r="C5" s="118"/>
      <c r="D5" s="98"/>
      <c r="E5" s="1"/>
      <c r="I5" s="1" t="s">
        <v>3</v>
      </c>
      <c r="J5" s="1"/>
      <c r="K5" s="118"/>
      <c r="L5" s="98"/>
      <c r="M5" s="1"/>
    </row>
    <row r="6" spans="1:13" ht="15.75" x14ac:dyDescent="0.25">
      <c r="A6" s="2">
        <v>44746</v>
      </c>
      <c r="B6" s="1">
        <v>9</v>
      </c>
      <c r="C6" s="1"/>
      <c r="D6" s="1"/>
      <c r="E6" s="1"/>
      <c r="I6" s="2">
        <v>44746</v>
      </c>
      <c r="J6" s="1">
        <v>9</v>
      </c>
      <c r="K6" s="1"/>
      <c r="L6" s="1"/>
      <c r="M6" s="1"/>
    </row>
    <row r="7" spans="1:13" ht="15.75" x14ac:dyDescent="0.25">
      <c r="A7" s="2">
        <v>44747</v>
      </c>
      <c r="B7" s="1">
        <v>9</v>
      </c>
      <c r="C7" s="1"/>
      <c r="D7" s="98"/>
      <c r="E7" s="1"/>
      <c r="I7" s="2">
        <v>44747</v>
      </c>
      <c r="J7" s="1">
        <v>9</v>
      </c>
      <c r="K7" s="1"/>
      <c r="L7" s="98"/>
      <c r="M7" s="1"/>
    </row>
    <row r="8" spans="1:13" ht="15.75" x14ac:dyDescent="0.25">
      <c r="A8" s="2">
        <v>44748</v>
      </c>
      <c r="B8" s="1">
        <v>9</v>
      </c>
      <c r="C8" s="1"/>
      <c r="D8" s="98"/>
      <c r="E8" s="1"/>
      <c r="I8" s="2">
        <v>44748</v>
      </c>
      <c r="J8" s="1">
        <v>9</v>
      </c>
      <c r="K8" s="1"/>
      <c r="L8" s="98"/>
      <c r="M8" s="1"/>
    </row>
    <row r="9" spans="1:13" ht="15.75" x14ac:dyDescent="0.25">
      <c r="A9" s="2">
        <v>44749</v>
      </c>
      <c r="B9" s="1">
        <v>9</v>
      </c>
      <c r="C9" s="1"/>
      <c r="D9" s="98"/>
      <c r="E9" s="1"/>
      <c r="I9" s="2">
        <v>44749</v>
      </c>
      <c r="J9" s="1">
        <v>9</v>
      </c>
      <c r="K9" s="1"/>
      <c r="L9" s="98"/>
      <c r="M9" s="1"/>
    </row>
    <row r="10" spans="1:13" ht="15.75" x14ac:dyDescent="0.25">
      <c r="A10" s="2">
        <v>44750</v>
      </c>
      <c r="B10" s="1">
        <v>8</v>
      </c>
      <c r="C10" s="1"/>
      <c r="D10" s="98"/>
      <c r="E10" s="1"/>
      <c r="I10" s="2">
        <v>44750</v>
      </c>
      <c r="J10" s="1">
        <v>8</v>
      </c>
      <c r="K10" s="1"/>
      <c r="L10" s="98"/>
      <c r="M10" s="1"/>
    </row>
    <row r="11" spans="1:13" ht="15.75" x14ac:dyDescent="0.25">
      <c r="A11" s="1" t="s">
        <v>2</v>
      </c>
      <c r="B11" s="1"/>
      <c r="C11" s="117">
        <v>7</v>
      </c>
      <c r="D11" s="98"/>
      <c r="E11" s="1"/>
      <c r="I11" s="1" t="s">
        <v>2</v>
      </c>
      <c r="J11" s="1"/>
      <c r="K11" s="117">
        <v>7</v>
      </c>
      <c r="L11" s="98"/>
      <c r="M11" s="1"/>
    </row>
    <row r="12" spans="1:13" ht="15.75" x14ac:dyDescent="0.25">
      <c r="A12" s="1" t="s">
        <v>3</v>
      </c>
      <c r="B12" s="1"/>
      <c r="C12" s="118"/>
      <c r="D12" s="98"/>
      <c r="E12" s="1"/>
      <c r="I12" s="1" t="s">
        <v>3</v>
      </c>
      <c r="J12" s="1"/>
      <c r="K12" s="118"/>
      <c r="L12" s="98"/>
      <c r="M12" s="1"/>
    </row>
    <row r="13" spans="1:13" ht="15.75" x14ac:dyDescent="0.25">
      <c r="A13" s="2">
        <v>44753</v>
      </c>
      <c r="B13" s="1">
        <v>9</v>
      </c>
      <c r="C13" s="1"/>
      <c r="D13" s="98"/>
      <c r="E13" s="1"/>
      <c r="I13" s="2">
        <v>44753</v>
      </c>
      <c r="J13" s="1">
        <v>9</v>
      </c>
      <c r="K13" s="1"/>
      <c r="L13" s="98"/>
      <c r="M13" s="1"/>
    </row>
    <row r="14" spans="1:13" ht="15.75" x14ac:dyDescent="0.25">
      <c r="A14" s="2">
        <v>44754</v>
      </c>
      <c r="B14" s="1">
        <v>9</v>
      </c>
      <c r="C14" s="98"/>
      <c r="D14" s="98"/>
      <c r="E14" s="1"/>
      <c r="I14" s="2">
        <v>44754</v>
      </c>
      <c r="J14" s="1">
        <v>9</v>
      </c>
      <c r="K14" s="98"/>
      <c r="L14" s="98"/>
      <c r="M14" s="1"/>
    </row>
    <row r="15" spans="1:13" ht="15.75" x14ac:dyDescent="0.25">
      <c r="A15" s="2">
        <v>44755</v>
      </c>
      <c r="B15" s="1">
        <v>9</v>
      </c>
      <c r="C15" s="98"/>
      <c r="D15" s="98"/>
      <c r="E15" s="1"/>
      <c r="I15" s="2">
        <v>44755</v>
      </c>
      <c r="J15" s="1">
        <v>9</v>
      </c>
      <c r="K15" s="98"/>
      <c r="L15" s="98"/>
      <c r="M15" s="1"/>
    </row>
    <row r="16" spans="1:13" ht="15.75" x14ac:dyDescent="0.25">
      <c r="A16" s="2">
        <v>44756</v>
      </c>
      <c r="B16" s="1">
        <v>4.5</v>
      </c>
      <c r="C16" s="98"/>
      <c r="D16" s="98"/>
      <c r="E16" s="1"/>
      <c r="I16" s="2">
        <v>44756</v>
      </c>
      <c r="J16" s="1">
        <v>4.5</v>
      </c>
      <c r="K16" s="98"/>
      <c r="L16" s="98"/>
      <c r="M16" s="1"/>
    </row>
    <row r="17" spans="1:14" ht="15.75" x14ac:dyDescent="0.25">
      <c r="A17" s="2">
        <v>44757</v>
      </c>
      <c r="B17" s="1">
        <v>8</v>
      </c>
      <c r="C17" s="98"/>
      <c r="D17" s="98"/>
      <c r="E17" s="1"/>
      <c r="I17" s="2">
        <v>44757</v>
      </c>
      <c r="J17" s="1">
        <v>8</v>
      </c>
      <c r="K17" s="98"/>
      <c r="L17" s="98"/>
      <c r="M17" s="1"/>
    </row>
    <row r="18" spans="1:14" ht="15.75" x14ac:dyDescent="0.25">
      <c r="A18" s="1" t="s">
        <v>2</v>
      </c>
      <c r="B18" s="1"/>
      <c r="C18" s="117">
        <v>7.33</v>
      </c>
      <c r="D18" s="98"/>
      <c r="E18" s="1"/>
      <c r="F18" s="76"/>
      <c r="I18" s="1" t="s">
        <v>2</v>
      </c>
      <c r="J18" s="1"/>
      <c r="K18" s="117">
        <v>7.33</v>
      </c>
      <c r="L18" s="98"/>
      <c r="M18" s="1"/>
      <c r="N18" s="76"/>
    </row>
    <row r="19" spans="1:14" ht="15.75" x14ac:dyDescent="0.25">
      <c r="A19" s="1" t="s">
        <v>3</v>
      </c>
      <c r="B19" s="1"/>
      <c r="C19" s="118"/>
      <c r="D19" s="98"/>
      <c r="E19" s="1"/>
      <c r="F19" s="76"/>
      <c r="I19" s="1" t="s">
        <v>3</v>
      </c>
      <c r="J19" s="1"/>
      <c r="K19" s="118"/>
      <c r="L19" s="98"/>
      <c r="M19" s="1"/>
      <c r="N19" s="76"/>
    </row>
    <row r="20" spans="1:14" ht="15.75" x14ac:dyDescent="0.25">
      <c r="A20" s="2">
        <v>44760</v>
      </c>
      <c r="B20" s="85">
        <v>9</v>
      </c>
      <c r="C20" s="98"/>
      <c r="D20" s="98"/>
      <c r="E20" s="1"/>
      <c r="F20" s="76"/>
      <c r="I20" s="2">
        <v>44760</v>
      </c>
      <c r="J20" s="85">
        <v>9</v>
      </c>
      <c r="K20" s="98"/>
      <c r="L20" s="98"/>
      <c r="M20" s="1"/>
      <c r="N20" s="76"/>
    </row>
    <row r="21" spans="1:14" ht="15.75" x14ac:dyDescent="0.25">
      <c r="A21" s="2">
        <v>44761</v>
      </c>
      <c r="B21" s="85">
        <v>9</v>
      </c>
      <c r="C21" s="98"/>
      <c r="D21" s="98"/>
      <c r="E21" s="1"/>
      <c r="F21" s="76"/>
      <c r="I21" s="2">
        <v>44761</v>
      </c>
      <c r="J21" s="85">
        <v>9</v>
      </c>
      <c r="K21" s="98"/>
      <c r="L21" s="98"/>
      <c r="M21" s="1"/>
      <c r="N21" s="76"/>
    </row>
    <row r="22" spans="1:14" ht="15.75" x14ac:dyDescent="0.25">
      <c r="A22" s="2">
        <v>44762</v>
      </c>
      <c r="B22" s="85">
        <v>9</v>
      </c>
      <c r="C22" s="98"/>
      <c r="D22" s="98"/>
      <c r="E22" s="1"/>
      <c r="F22" s="76"/>
      <c r="I22" s="2">
        <v>44762</v>
      </c>
      <c r="J22" s="85">
        <v>9</v>
      </c>
      <c r="K22" s="98"/>
      <c r="L22" s="98"/>
      <c r="M22" s="1"/>
      <c r="N22" s="76"/>
    </row>
    <row r="23" spans="1:14" ht="15.75" x14ac:dyDescent="0.25">
      <c r="A23" s="2">
        <v>44763</v>
      </c>
      <c r="B23" s="85">
        <v>9</v>
      </c>
      <c r="C23" s="98"/>
      <c r="D23" s="98"/>
      <c r="E23" s="1"/>
      <c r="F23" s="76"/>
      <c r="I23" s="2">
        <v>44763</v>
      </c>
      <c r="J23" s="85">
        <v>9</v>
      </c>
      <c r="K23" s="98"/>
      <c r="L23" s="98"/>
      <c r="M23" s="1"/>
      <c r="N23" s="76"/>
    </row>
    <row r="24" spans="1:14" ht="15.75" x14ac:dyDescent="0.25">
      <c r="A24" s="2">
        <v>44764</v>
      </c>
      <c r="B24" s="85">
        <v>8</v>
      </c>
      <c r="C24" s="98"/>
      <c r="D24" s="98"/>
      <c r="E24" s="1"/>
      <c r="F24" s="76"/>
      <c r="I24" s="2">
        <v>44764</v>
      </c>
      <c r="J24" s="85">
        <v>8</v>
      </c>
      <c r="K24" s="98"/>
      <c r="L24" s="98"/>
      <c r="M24" s="1"/>
      <c r="N24" s="76"/>
    </row>
    <row r="25" spans="1:14" ht="15.75" x14ac:dyDescent="0.25">
      <c r="A25" s="1" t="s">
        <v>2</v>
      </c>
      <c r="B25" s="1"/>
      <c r="C25" s="117">
        <v>7.2</v>
      </c>
      <c r="D25" s="98"/>
      <c r="E25" s="1"/>
      <c r="F25" s="76"/>
      <c r="I25" s="1" t="s">
        <v>2</v>
      </c>
      <c r="J25" s="1"/>
      <c r="K25" s="117">
        <v>7.2</v>
      </c>
      <c r="L25" s="98"/>
      <c r="M25" s="1"/>
      <c r="N25" s="76"/>
    </row>
    <row r="26" spans="1:14" ht="15.75" x14ac:dyDescent="0.25">
      <c r="A26" s="1" t="s">
        <v>3</v>
      </c>
      <c r="B26" s="1"/>
      <c r="C26" s="118"/>
      <c r="D26" s="98"/>
      <c r="E26" s="1"/>
      <c r="F26" s="76"/>
      <c r="I26" s="1" t="s">
        <v>3</v>
      </c>
      <c r="J26" s="1"/>
      <c r="K26" s="118"/>
      <c r="L26" s="98"/>
      <c r="M26" s="1"/>
      <c r="N26" s="76"/>
    </row>
    <row r="27" spans="1:14" ht="15.75" x14ac:dyDescent="0.25">
      <c r="A27" s="2">
        <v>44767</v>
      </c>
      <c r="B27" s="1">
        <v>9</v>
      </c>
      <c r="C27" s="98"/>
      <c r="D27" s="98"/>
      <c r="E27" s="1"/>
      <c r="F27" s="76"/>
      <c r="I27" s="2">
        <v>44767</v>
      </c>
      <c r="J27" s="1">
        <v>9</v>
      </c>
      <c r="K27" s="98"/>
      <c r="L27" s="98"/>
      <c r="M27" s="1"/>
      <c r="N27" s="76"/>
    </row>
    <row r="28" spans="1:14" ht="15.75" x14ac:dyDescent="0.25">
      <c r="A28" s="2">
        <v>44768</v>
      </c>
      <c r="B28" s="1">
        <v>9</v>
      </c>
      <c r="C28" s="98"/>
      <c r="D28" s="98"/>
      <c r="E28" s="1"/>
      <c r="F28" s="76"/>
      <c r="I28" s="2">
        <v>44768</v>
      </c>
      <c r="J28" s="1">
        <v>9</v>
      </c>
      <c r="K28" s="98"/>
      <c r="L28" s="98"/>
      <c r="M28" s="1"/>
      <c r="N28" s="76"/>
    </row>
    <row r="29" spans="1:14" ht="15.75" x14ac:dyDescent="0.25">
      <c r="A29" s="2">
        <v>44769</v>
      </c>
      <c r="B29" s="1">
        <v>9</v>
      </c>
      <c r="C29" s="98"/>
      <c r="D29" s="98"/>
      <c r="E29" s="1"/>
      <c r="F29" s="76"/>
      <c r="I29" s="2">
        <v>44769</v>
      </c>
      <c r="J29" s="1">
        <v>9</v>
      </c>
      <c r="K29" s="98"/>
      <c r="L29" s="98"/>
      <c r="M29" s="1"/>
      <c r="N29" s="76"/>
    </row>
    <row r="30" spans="1:14" ht="15.75" x14ac:dyDescent="0.25">
      <c r="A30" s="2">
        <v>44770</v>
      </c>
      <c r="B30" s="1">
        <v>7.5</v>
      </c>
      <c r="C30" s="98"/>
      <c r="D30" s="98"/>
      <c r="E30" s="1"/>
      <c r="F30" s="76"/>
      <c r="I30" s="2">
        <v>44770</v>
      </c>
      <c r="J30" s="1">
        <v>7.5</v>
      </c>
      <c r="K30" s="98"/>
      <c r="L30" s="98"/>
      <c r="M30" s="1"/>
      <c r="N30" s="76"/>
    </row>
    <row r="31" spans="1:14" ht="15.75" x14ac:dyDescent="0.25">
      <c r="A31" s="2">
        <v>44771</v>
      </c>
      <c r="B31" s="1">
        <v>8</v>
      </c>
      <c r="C31" s="98"/>
      <c r="D31" s="98"/>
      <c r="E31" s="1"/>
      <c r="F31" s="76"/>
      <c r="I31" s="2">
        <v>44771</v>
      </c>
      <c r="J31" s="1">
        <v>8</v>
      </c>
      <c r="K31" s="98"/>
      <c r="L31" s="98"/>
      <c r="M31" s="1"/>
      <c r="N31" s="76"/>
    </row>
    <row r="32" spans="1:14" ht="15.75" x14ac:dyDescent="0.25">
      <c r="A32" s="34" t="s">
        <v>4</v>
      </c>
      <c r="B32" s="34">
        <f>SUM(B3:B31)</f>
        <v>178</v>
      </c>
      <c r="C32" s="34">
        <f>SUM(C3:C26)</f>
        <v>28.86</v>
      </c>
      <c r="D32" s="34">
        <f>SUM(D3:D26)</f>
        <v>0</v>
      </c>
      <c r="E32" s="34">
        <f>SUM(E3:E26)</f>
        <v>0</v>
      </c>
      <c r="F32" s="76"/>
      <c r="I32" s="34" t="s">
        <v>4</v>
      </c>
      <c r="J32" s="34">
        <f>SUM(J3:J31)</f>
        <v>178</v>
      </c>
      <c r="K32" s="34">
        <f>SUM(K3:K26)</f>
        <v>28.86</v>
      </c>
      <c r="L32" s="34">
        <f>SUM(L3:L26)</f>
        <v>0</v>
      </c>
      <c r="M32" s="34">
        <f>SUM(M3:M26)</f>
        <v>0</v>
      </c>
    </row>
    <row r="33" spans="1:13" x14ac:dyDescent="0.25">
      <c r="A33" s="3"/>
      <c r="B33" s="3"/>
      <c r="C33" s="3"/>
      <c r="D33" s="3"/>
      <c r="E33" s="3"/>
      <c r="I33" s="3"/>
      <c r="J33" s="3"/>
      <c r="K33" s="3"/>
      <c r="L33" s="3"/>
      <c r="M33" s="3"/>
    </row>
    <row r="34" spans="1:13" x14ac:dyDescent="0.25">
      <c r="A34" s="3" t="s">
        <v>5</v>
      </c>
      <c r="B34" s="6">
        <f>B32*8.07</f>
        <v>1436.46</v>
      </c>
      <c r="C34" s="6">
        <f>C32*8.07</f>
        <v>232.90020000000001</v>
      </c>
      <c r="D34" s="6">
        <f>10.2*D32</f>
        <v>0</v>
      </c>
      <c r="E34" s="6">
        <f>12.91*E32</f>
        <v>0</v>
      </c>
      <c r="I34" s="3" t="s">
        <v>5</v>
      </c>
      <c r="J34" s="6">
        <f>J32*8.07</f>
        <v>1436.46</v>
      </c>
      <c r="K34" s="6">
        <f>K32*8.07</f>
        <v>232.90020000000001</v>
      </c>
      <c r="L34" s="6">
        <f>10.2*L32</f>
        <v>0</v>
      </c>
      <c r="M34" s="6">
        <f>12.91*M32</f>
        <v>0</v>
      </c>
    </row>
    <row r="35" spans="1:13" ht="24.75" customHeight="1" x14ac:dyDescent="0.3">
      <c r="A35" s="122" t="s">
        <v>43</v>
      </c>
      <c r="B35" s="123"/>
      <c r="C35" s="123"/>
      <c r="D35" s="124"/>
      <c r="E35" s="58">
        <f>B34+C34+D34+E34</f>
        <v>1669.3602000000001</v>
      </c>
      <c r="I35" s="122" t="s">
        <v>43</v>
      </c>
      <c r="J35" s="123"/>
      <c r="K35" s="123"/>
      <c r="L35" s="124"/>
      <c r="M35" s="58">
        <f>J34+K34+L34+M34</f>
        <v>1669.3602000000001</v>
      </c>
    </row>
    <row r="36" spans="1:13" ht="18.75" x14ac:dyDescent="0.3">
      <c r="A36" s="125" t="s">
        <v>41</v>
      </c>
      <c r="B36" s="126"/>
      <c r="C36" s="126"/>
      <c r="D36" s="127"/>
      <c r="E36" s="53">
        <v>700</v>
      </c>
      <c r="I36" s="125" t="s">
        <v>41</v>
      </c>
      <c r="J36" s="126"/>
      <c r="K36" s="126"/>
      <c r="L36" s="127"/>
      <c r="M36" s="53">
        <v>700</v>
      </c>
    </row>
    <row r="37" spans="1:13" x14ac:dyDescent="0.25">
      <c r="A37" s="108"/>
      <c r="B37" s="109"/>
      <c r="C37" s="110"/>
      <c r="D37" s="96"/>
      <c r="E37" s="5"/>
      <c r="I37" s="108"/>
      <c r="J37" s="109"/>
      <c r="K37" s="110"/>
      <c r="L37" s="96"/>
      <c r="M37" s="5"/>
    </row>
    <row r="38" spans="1:13" ht="18.75" x14ac:dyDescent="0.3">
      <c r="A38" s="111" t="s">
        <v>42</v>
      </c>
      <c r="B38" s="112"/>
      <c r="C38" s="113"/>
      <c r="D38" s="97"/>
      <c r="E38" s="37">
        <f>E35-E36</f>
        <v>969.36020000000008</v>
      </c>
      <c r="I38" s="111" t="s">
        <v>42</v>
      </c>
      <c r="J38" s="112"/>
      <c r="K38" s="113"/>
      <c r="L38" s="97"/>
      <c r="M38" s="37">
        <f>M35-M36</f>
        <v>969.36020000000008</v>
      </c>
    </row>
    <row r="41" spans="1:13" x14ac:dyDescent="0.25">
      <c r="A41" s="38"/>
      <c r="B41" s="38"/>
      <c r="C41" s="38"/>
      <c r="D41" s="38"/>
      <c r="E41" s="38"/>
      <c r="I41" s="38"/>
      <c r="J41" s="38"/>
      <c r="K41" s="38"/>
      <c r="L41" s="38"/>
      <c r="M41" s="38"/>
    </row>
    <row r="42" spans="1:13" x14ac:dyDescent="0.25">
      <c r="A42" s="107" t="s">
        <v>36</v>
      </c>
      <c r="B42" s="107"/>
      <c r="C42" s="107"/>
      <c r="D42" s="107"/>
      <c r="E42" s="107"/>
      <c r="I42" s="107" t="s">
        <v>36</v>
      </c>
      <c r="J42" s="107"/>
      <c r="K42" s="107"/>
      <c r="L42" s="107"/>
      <c r="M42" s="107"/>
    </row>
    <row r="44" spans="1:13" ht="18.75" x14ac:dyDescent="0.3">
      <c r="C44" s="39">
        <v>44778</v>
      </c>
      <c r="K44" s="39">
        <v>44778</v>
      </c>
    </row>
  </sheetData>
  <mergeCells count="20">
    <mergeCell ref="A42:E42"/>
    <mergeCell ref="I42:M42"/>
    <mergeCell ref="A36:D36"/>
    <mergeCell ref="I36:L36"/>
    <mergeCell ref="A37:C37"/>
    <mergeCell ref="I37:K37"/>
    <mergeCell ref="A38:C38"/>
    <mergeCell ref="I38:K38"/>
    <mergeCell ref="C18:C19"/>
    <mergeCell ref="K18:K19"/>
    <mergeCell ref="C25:C26"/>
    <mergeCell ref="K25:K26"/>
    <mergeCell ref="A35:D35"/>
    <mergeCell ref="I35:L35"/>
    <mergeCell ref="A1:E1"/>
    <mergeCell ref="I1:M1"/>
    <mergeCell ref="C4:C5"/>
    <mergeCell ref="K4:K5"/>
    <mergeCell ref="C11:C12"/>
    <mergeCell ref="K11:K12"/>
  </mergeCells>
  <pageMargins left="0.51181102362204722" right="0.51181102362204722" top="0.78740157480314965" bottom="0.78740157480314965" header="0.31496062992125984" footer="0.31496062992125984"/>
  <pageSetup paperSize="9" scale="63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tabSelected="1" zoomScaleNormal="100" workbookViewId="0">
      <selection activeCell="T32" sqref="T32"/>
    </sheetView>
  </sheetViews>
  <sheetFormatPr defaultRowHeight="15" x14ac:dyDescent="0.25"/>
  <cols>
    <col min="1" max="1" width="7.85546875" bestFit="1" customWidth="1"/>
    <col min="2" max="2" width="10.7109375" bestFit="1" customWidth="1"/>
    <col min="3" max="3" width="22.85546875" bestFit="1" customWidth="1"/>
    <col min="4" max="4" width="14.140625" bestFit="1" customWidth="1"/>
    <col min="5" max="5" width="15" bestFit="1" customWidth="1"/>
    <col min="6" max="6" width="10.28515625" bestFit="1" customWidth="1"/>
    <col min="9" max="9" width="7.85546875" bestFit="1" customWidth="1"/>
    <col min="10" max="10" width="10.7109375" bestFit="1" customWidth="1"/>
    <col min="11" max="11" width="22.85546875" bestFit="1" customWidth="1"/>
    <col min="12" max="12" width="14.140625" bestFit="1" customWidth="1"/>
    <col min="13" max="13" width="15" bestFit="1" customWidth="1"/>
    <col min="14" max="14" width="10.28515625" bestFit="1" customWidth="1"/>
    <col min="16" max="17" width="10.7109375" bestFit="1" customWidth="1"/>
  </cols>
  <sheetData>
    <row r="1" spans="1:13" ht="27" thickBot="1" x14ac:dyDescent="0.45">
      <c r="A1" s="114" t="s">
        <v>53</v>
      </c>
      <c r="B1" s="115"/>
      <c r="C1" s="115"/>
      <c r="D1" s="115"/>
      <c r="E1" s="116"/>
      <c r="I1" s="114" t="s">
        <v>52</v>
      </c>
      <c r="J1" s="115"/>
      <c r="K1" s="115"/>
      <c r="L1" s="115"/>
      <c r="M1" s="116"/>
    </row>
    <row r="2" spans="1:13" ht="18.75" x14ac:dyDescent="0.3">
      <c r="A2" s="35" t="s">
        <v>0</v>
      </c>
      <c r="B2" s="35" t="s">
        <v>1</v>
      </c>
      <c r="C2" s="35" t="s">
        <v>35</v>
      </c>
      <c r="D2" s="35" t="s">
        <v>34</v>
      </c>
      <c r="E2" s="35" t="s">
        <v>33</v>
      </c>
      <c r="I2" s="35" t="s">
        <v>0</v>
      </c>
      <c r="J2" s="35" t="s">
        <v>1</v>
      </c>
      <c r="K2" s="35" t="s">
        <v>35</v>
      </c>
      <c r="L2" s="35" t="s">
        <v>34</v>
      </c>
      <c r="M2" s="35" t="s">
        <v>33</v>
      </c>
    </row>
    <row r="3" spans="1:13" ht="15.75" x14ac:dyDescent="0.25">
      <c r="A3" s="1" t="s">
        <v>2</v>
      </c>
      <c r="B3" s="1"/>
      <c r="C3" s="117">
        <v>7.33</v>
      </c>
      <c r="D3" s="101"/>
      <c r="E3" s="1"/>
      <c r="I3" s="1" t="s">
        <v>2</v>
      </c>
      <c r="J3" s="1"/>
      <c r="K3" s="117">
        <v>7.33</v>
      </c>
      <c r="L3" s="101"/>
      <c r="M3" s="1"/>
    </row>
    <row r="4" spans="1:13" ht="15.75" x14ac:dyDescent="0.25">
      <c r="A4" s="1" t="s">
        <v>3</v>
      </c>
      <c r="B4" s="1"/>
      <c r="C4" s="118"/>
      <c r="D4" s="101"/>
      <c r="E4" s="1"/>
      <c r="I4" s="1" t="s">
        <v>3</v>
      </c>
      <c r="J4" s="1"/>
      <c r="K4" s="118"/>
      <c r="L4" s="101"/>
      <c r="M4" s="1"/>
    </row>
    <row r="5" spans="1:13" ht="15.75" x14ac:dyDescent="0.25">
      <c r="A5" s="2">
        <v>44774</v>
      </c>
      <c r="B5" s="1">
        <v>9</v>
      </c>
      <c r="C5" s="1"/>
      <c r="D5" s="1"/>
      <c r="E5" s="1"/>
      <c r="I5" s="2">
        <v>44746</v>
      </c>
      <c r="J5" s="1">
        <v>9</v>
      </c>
      <c r="K5" s="1"/>
      <c r="L5" s="1"/>
      <c r="M5" s="1"/>
    </row>
    <row r="6" spans="1:13" ht="15.75" x14ac:dyDescent="0.25">
      <c r="A6" s="2">
        <v>44775</v>
      </c>
      <c r="B6" s="1">
        <v>9</v>
      </c>
      <c r="C6" s="1"/>
      <c r="D6" s="101"/>
      <c r="E6" s="1"/>
      <c r="I6" s="2">
        <v>44747</v>
      </c>
      <c r="J6" s="1">
        <v>9</v>
      </c>
      <c r="K6" s="1"/>
      <c r="L6" s="101"/>
      <c r="M6" s="1"/>
    </row>
    <row r="7" spans="1:13" ht="15.75" x14ac:dyDescent="0.25">
      <c r="A7" s="2">
        <v>44776</v>
      </c>
      <c r="B7" s="1">
        <v>9</v>
      </c>
      <c r="C7" s="1"/>
      <c r="D7" s="101"/>
      <c r="E7" s="1"/>
      <c r="I7" s="2">
        <v>44748</v>
      </c>
      <c r="J7" s="1">
        <v>9</v>
      </c>
      <c r="K7" s="1"/>
      <c r="L7" s="101"/>
      <c r="M7" s="1"/>
    </row>
    <row r="8" spans="1:13" ht="15.75" x14ac:dyDescent="0.25">
      <c r="A8" s="2">
        <v>44777</v>
      </c>
      <c r="B8" s="1">
        <v>9</v>
      </c>
      <c r="C8" s="1"/>
      <c r="D8" s="101"/>
      <c r="E8" s="1"/>
      <c r="I8" s="2">
        <v>44749</v>
      </c>
      <c r="J8" s="1">
        <v>9</v>
      </c>
      <c r="K8" s="1"/>
      <c r="L8" s="101"/>
      <c r="M8" s="1"/>
    </row>
    <row r="9" spans="1:13" ht="15.75" x14ac:dyDescent="0.25">
      <c r="A9" s="2">
        <v>44778</v>
      </c>
      <c r="B9" s="1">
        <v>8</v>
      </c>
      <c r="C9" s="1"/>
      <c r="D9" s="101"/>
      <c r="E9" s="1"/>
      <c r="I9" s="2">
        <v>44750</v>
      </c>
      <c r="J9" s="1">
        <v>8</v>
      </c>
      <c r="K9" s="1"/>
      <c r="L9" s="101"/>
      <c r="M9" s="1"/>
    </row>
    <row r="10" spans="1:13" ht="15.75" x14ac:dyDescent="0.25">
      <c r="A10" s="1" t="s">
        <v>2</v>
      </c>
      <c r="B10" s="1"/>
      <c r="C10" s="117"/>
      <c r="D10" s="101"/>
      <c r="E10" s="1"/>
      <c r="I10" s="1" t="s">
        <v>2</v>
      </c>
      <c r="J10" s="1"/>
      <c r="K10" s="117">
        <v>7</v>
      </c>
      <c r="L10" s="101"/>
      <c r="M10" s="1"/>
    </row>
    <row r="11" spans="1:13" ht="15.75" x14ac:dyDescent="0.25">
      <c r="A11" s="1" t="s">
        <v>3</v>
      </c>
      <c r="B11" s="1"/>
      <c r="C11" s="118"/>
      <c r="D11" s="101"/>
      <c r="E11" s="1"/>
      <c r="I11" s="1" t="s">
        <v>3</v>
      </c>
      <c r="J11" s="1"/>
      <c r="K11" s="118"/>
      <c r="L11" s="101"/>
      <c r="M11" s="1"/>
    </row>
    <row r="12" spans="1:13" ht="15.75" x14ac:dyDescent="0.25">
      <c r="A12" s="2"/>
      <c r="B12" s="1"/>
      <c r="C12" s="1"/>
      <c r="D12" s="101"/>
      <c r="E12" s="1"/>
      <c r="I12" s="2">
        <v>44753</v>
      </c>
      <c r="J12" s="1">
        <v>9</v>
      </c>
      <c r="K12" s="1"/>
      <c r="L12" s="101"/>
      <c r="M12" s="1"/>
    </row>
    <row r="13" spans="1:13" ht="15.75" x14ac:dyDescent="0.25">
      <c r="A13" s="2"/>
      <c r="B13" s="1"/>
      <c r="C13" s="101"/>
      <c r="D13" s="101"/>
      <c r="E13" s="1"/>
      <c r="I13" s="2">
        <v>44754</v>
      </c>
      <c r="J13" s="1">
        <v>9</v>
      </c>
      <c r="K13" s="101"/>
      <c r="L13" s="101"/>
      <c r="M13" s="1"/>
    </row>
    <row r="14" spans="1:13" ht="15.75" x14ac:dyDescent="0.25">
      <c r="A14" s="2"/>
      <c r="B14" s="1"/>
      <c r="C14" s="101"/>
      <c r="D14" s="101"/>
      <c r="E14" s="1"/>
      <c r="I14" s="2">
        <v>44755</v>
      </c>
      <c r="J14" s="1">
        <v>9</v>
      </c>
      <c r="K14" s="101"/>
      <c r="L14" s="101"/>
      <c r="M14" s="1"/>
    </row>
    <row r="15" spans="1:13" ht="15.75" x14ac:dyDescent="0.25">
      <c r="A15" s="2"/>
      <c r="B15" s="1"/>
      <c r="C15" s="101"/>
      <c r="D15" s="101"/>
      <c r="E15" s="1"/>
      <c r="I15" s="2">
        <v>44756</v>
      </c>
      <c r="J15" s="1">
        <v>4.5</v>
      </c>
      <c r="K15" s="101"/>
      <c r="L15" s="101"/>
      <c r="M15" s="1"/>
    </row>
    <row r="16" spans="1:13" ht="15.75" x14ac:dyDescent="0.25">
      <c r="A16" s="2"/>
      <c r="B16" s="1"/>
      <c r="C16" s="101"/>
      <c r="D16" s="101"/>
      <c r="E16" s="1"/>
      <c r="I16" s="2">
        <v>44757</v>
      </c>
      <c r="J16" s="1">
        <v>8</v>
      </c>
      <c r="K16" s="101"/>
      <c r="L16" s="101"/>
      <c r="M16" s="1"/>
    </row>
    <row r="17" spans="1:20" ht="15.75" x14ac:dyDescent="0.25">
      <c r="A17" s="1" t="s">
        <v>2</v>
      </c>
      <c r="B17" s="1"/>
      <c r="C17" s="117"/>
      <c r="D17" s="101"/>
      <c r="E17" s="1"/>
      <c r="F17" s="76"/>
      <c r="I17" s="1" t="s">
        <v>2</v>
      </c>
      <c r="J17" s="1"/>
      <c r="K17" s="117">
        <v>7.33</v>
      </c>
      <c r="L17" s="101"/>
      <c r="M17" s="1"/>
      <c r="N17" s="76"/>
    </row>
    <row r="18" spans="1:20" ht="15.75" x14ac:dyDescent="0.25">
      <c r="A18" s="1" t="s">
        <v>3</v>
      </c>
      <c r="B18" s="1"/>
      <c r="C18" s="118"/>
      <c r="D18" s="101"/>
      <c r="E18" s="1"/>
      <c r="F18" s="76"/>
      <c r="I18" s="1" t="s">
        <v>3</v>
      </c>
      <c r="J18" s="1"/>
      <c r="K18" s="118"/>
      <c r="L18" s="101"/>
      <c r="M18" s="1"/>
      <c r="N18" s="76"/>
    </row>
    <row r="19" spans="1:20" ht="15.75" x14ac:dyDescent="0.25">
      <c r="A19" s="2"/>
      <c r="B19" s="85"/>
      <c r="C19" s="101"/>
      <c r="D19" s="101"/>
      <c r="E19" s="1"/>
      <c r="F19" s="76"/>
      <c r="I19" s="2">
        <v>44760</v>
      </c>
      <c r="J19" s="85">
        <v>9</v>
      </c>
      <c r="K19" s="101"/>
      <c r="L19" s="101"/>
      <c r="M19" s="1"/>
      <c r="N19" s="76"/>
    </row>
    <row r="20" spans="1:20" ht="15.75" x14ac:dyDescent="0.25">
      <c r="A20" s="2"/>
      <c r="B20" s="85"/>
      <c r="C20" s="101"/>
      <c r="D20" s="101"/>
      <c r="E20" s="1"/>
      <c r="F20" s="76"/>
      <c r="I20" s="2">
        <v>44761</v>
      </c>
      <c r="J20" s="85">
        <v>9</v>
      </c>
      <c r="K20" s="101"/>
      <c r="L20" s="101"/>
      <c r="M20" s="1"/>
      <c r="N20" s="76"/>
    </row>
    <row r="21" spans="1:20" ht="15.75" x14ac:dyDescent="0.25">
      <c r="A21" s="2"/>
      <c r="B21" s="85"/>
      <c r="C21" s="101"/>
      <c r="D21" s="101"/>
      <c r="E21" s="1"/>
      <c r="F21" s="76"/>
      <c r="I21" s="2">
        <v>44762</v>
      </c>
      <c r="J21" s="85">
        <v>9</v>
      </c>
      <c r="K21" s="101"/>
      <c r="L21" s="101"/>
      <c r="M21" s="1"/>
      <c r="N21" s="76"/>
    </row>
    <row r="22" spans="1:20" ht="15.75" x14ac:dyDescent="0.25">
      <c r="A22" s="2"/>
      <c r="B22" s="85"/>
      <c r="C22" s="101"/>
      <c r="D22" s="101"/>
      <c r="E22" s="1"/>
      <c r="F22" s="76"/>
      <c r="I22" s="2">
        <v>44763</v>
      </c>
      <c r="J22" s="85">
        <v>9</v>
      </c>
      <c r="K22" s="101"/>
      <c r="L22" s="101"/>
      <c r="M22" s="1"/>
      <c r="N22" s="76"/>
    </row>
    <row r="23" spans="1:20" ht="15.75" x14ac:dyDescent="0.25">
      <c r="A23" s="2"/>
      <c r="B23" s="85"/>
      <c r="C23" s="101"/>
      <c r="D23" s="101"/>
      <c r="E23" s="1"/>
      <c r="F23" s="76"/>
      <c r="I23" s="2">
        <v>44764</v>
      </c>
      <c r="J23" s="85">
        <v>8</v>
      </c>
      <c r="K23" s="101"/>
      <c r="L23" s="101"/>
      <c r="M23" s="1"/>
      <c r="N23" s="76"/>
    </row>
    <row r="24" spans="1:20" ht="15.75" x14ac:dyDescent="0.25">
      <c r="A24" s="1" t="s">
        <v>2</v>
      </c>
      <c r="B24" s="1"/>
      <c r="C24" s="117"/>
      <c r="D24" s="101"/>
      <c r="E24" s="1"/>
      <c r="F24" s="76"/>
      <c r="I24" s="1" t="s">
        <v>2</v>
      </c>
      <c r="J24" s="1"/>
      <c r="K24" s="117">
        <v>7.2</v>
      </c>
      <c r="L24" s="101"/>
      <c r="M24" s="1"/>
      <c r="N24" s="76"/>
    </row>
    <row r="25" spans="1:20" ht="15.75" x14ac:dyDescent="0.25">
      <c r="A25" s="1" t="s">
        <v>3</v>
      </c>
      <c r="B25" s="1"/>
      <c r="C25" s="118"/>
      <c r="D25" s="101"/>
      <c r="E25" s="1"/>
      <c r="F25" s="76"/>
      <c r="I25" s="1" t="s">
        <v>3</v>
      </c>
      <c r="J25" s="1"/>
      <c r="K25" s="118"/>
      <c r="L25" s="101"/>
      <c r="M25" s="1"/>
      <c r="N25" s="76"/>
    </row>
    <row r="26" spans="1:20" ht="15.75" x14ac:dyDescent="0.25">
      <c r="A26" s="2"/>
      <c r="B26" s="1"/>
      <c r="C26" s="101"/>
      <c r="D26" s="101"/>
      <c r="E26" s="1"/>
      <c r="F26" s="76"/>
      <c r="I26" s="2">
        <v>44767</v>
      </c>
      <c r="J26" s="1">
        <v>9</v>
      </c>
      <c r="K26" s="101"/>
      <c r="L26" s="101"/>
      <c r="M26" s="1"/>
      <c r="N26" s="76"/>
    </row>
    <row r="27" spans="1:20" ht="15.75" x14ac:dyDescent="0.25">
      <c r="A27" s="2"/>
      <c r="B27" s="1"/>
      <c r="C27" s="101"/>
      <c r="D27" s="101"/>
      <c r="E27" s="1"/>
      <c r="F27" s="76"/>
      <c r="I27" s="2">
        <v>44768</v>
      </c>
      <c r="J27" s="1">
        <v>9</v>
      </c>
      <c r="K27" s="101"/>
      <c r="L27" s="101"/>
      <c r="M27" s="1"/>
      <c r="N27" s="76"/>
    </row>
    <row r="28" spans="1:20" ht="15.75" x14ac:dyDescent="0.25">
      <c r="A28" s="2"/>
      <c r="B28" s="1"/>
      <c r="C28" s="101"/>
      <c r="D28" s="101"/>
      <c r="E28" s="1"/>
      <c r="F28" s="76"/>
      <c r="I28" s="2">
        <v>44769</v>
      </c>
      <c r="J28" s="1">
        <v>9</v>
      </c>
      <c r="K28" s="101"/>
      <c r="L28" s="101"/>
      <c r="M28" s="1"/>
      <c r="N28" s="76"/>
    </row>
    <row r="29" spans="1:20" ht="15.75" x14ac:dyDescent="0.25">
      <c r="A29" s="2"/>
      <c r="B29" s="1"/>
      <c r="C29" s="101"/>
      <c r="D29" s="101"/>
      <c r="E29" s="1"/>
      <c r="F29" s="76"/>
      <c r="I29" s="2">
        <v>44770</v>
      </c>
      <c r="J29" s="1">
        <v>7.5</v>
      </c>
      <c r="K29" s="101"/>
      <c r="L29" s="101"/>
      <c r="M29" s="1"/>
      <c r="N29" s="76"/>
    </row>
    <row r="30" spans="1:20" ht="15.75" x14ac:dyDescent="0.25">
      <c r="A30" s="2"/>
      <c r="B30" s="1"/>
      <c r="C30" s="101"/>
      <c r="D30" s="101"/>
      <c r="E30" s="1"/>
      <c r="F30" s="76"/>
      <c r="I30" s="2">
        <v>44771</v>
      </c>
      <c r="J30" s="1">
        <v>8</v>
      </c>
      <c r="K30" s="101"/>
      <c r="L30" s="101"/>
      <c r="M30" s="1"/>
      <c r="N30" s="76"/>
      <c r="P30" s="102">
        <v>9606.49</v>
      </c>
      <c r="Q30" s="103">
        <f>P30/5.5</f>
        <v>1746.6345454545453</v>
      </c>
      <c r="R30" s="103">
        <f>Q30/2</f>
        <v>873.31727272727267</v>
      </c>
    </row>
    <row r="31" spans="1:20" ht="15.75" x14ac:dyDescent="0.25">
      <c r="A31" s="34" t="s">
        <v>4</v>
      </c>
      <c r="B31" s="34">
        <f>SUM(B3:B30)</f>
        <v>44</v>
      </c>
      <c r="C31" s="34">
        <f>SUM(C3:C25)</f>
        <v>7.33</v>
      </c>
      <c r="D31" s="34">
        <f>SUM(D3:D25)</f>
        <v>0</v>
      </c>
      <c r="E31" s="34">
        <f>SUM(E3:E25)</f>
        <v>0</v>
      </c>
      <c r="F31" s="76"/>
      <c r="I31" s="34" t="s">
        <v>4</v>
      </c>
      <c r="J31" s="34">
        <f>SUM(J3:J30)</f>
        <v>170</v>
      </c>
      <c r="K31" s="34">
        <f>SUM(K3:K25)</f>
        <v>28.86</v>
      </c>
      <c r="L31" s="34">
        <f>SUM(L3:L25)</f>
        <v>0</v>
      </c>
      <c r="M31" s="34">
        <f>SUM(M3:M25)</f>
        <v>0</v>
      </c>
      <c r="R31" t="s">
        <v>54</v>
      </c>
      <c r="S31">
        <v>979</v>
      </c>
      <c r="T31" t="s">
        <v>55</v>
      </c>
    </row>
    <row r="32" spans="1:20" x14ac:dyDescent="0.25">
      <c r="A32" s="3"/>
      <c r="B32" s="3"/>
      <c r="C32" s="3"/>
      <c r="D32" s="3"/>
      <c r="E32" s="3"/>
      <c r="I32" s="3"/>
      <c r="J32" s="3"/>
      <c r="K32" s="3"/>
      <c r="L32" s="3"/>
      <c r="M32" s="3"/>
    </row>
    <row r="33" spans="1:13" x14ac:dyDescent="0.25">
      <c r="A33" s="3" t="s">
        <v>5</v>
      </c>
      <c r="B33" s="6">
        <f>B31*8.89</f>
        <v>391.16</v>
      </c>
      <c r="C33" s="6">
        <f>C31*8.89</f>
        <v>65.163700000000006</v>
      </c>
      <c r="D33" s="6">
        <f>10.2*D31</f>
        <v>0</v>
      </c>
      <c r="E33" s="6">
        <f>12.91*E31</f>
        <v>0</v>
      </c>
      <c r="I33" s="3" t="s">
        <v>5</v>
      </c>
      <c r="J33" s="6">
        <f>J31*8.07</f>
        <v>1371.9</v>
      </c>
      <c r="K33" s="6">
        <f>K31*8.07</f>
        <v>232.90020000000001</v>
      </c>
      <c r="L33" s="6">
        <f>10.2*L31</f>
        <v>0</v>
      </c>
      <c r="M33" s="6">
        <f>12.91*M31</f>
        <v>0</v>
      </c>
    </row>
    <row r="34" spans="1:13" ht="24.75" customHeight="1" x14ac:dyDescent="0.3">
      <c r="A34" s="122" t="s">
        <v>43</v>
      </c>
      <c r="B34" s="123"/>
      <c r="C34" s="123"/>
      <c r="D34" s="124"/>
      <c r="E34" s="58">
        <f>B33+C33+D33+E33</f>
        <v>456.32370000000003</v>
      </c>
      <c r="I34" s="122" t="s">
        <v>43</v>
      </c>
      <c r="J34" s="123"/>
      <c r="K34" s="123"/>
      <c r="L34" s="124"/>
      <c r="M34" s="58">
        <f>J33+K33+L33+M33</f>
        <v>1604.8002000000001</v>
      </c>
    </row>
    <row r="35" spans="1:13" ht="18.75" x14ac:dyDescent="0.3">
      <c r="A35" s="125" t="s">
        <v>41</v>
      </c>
      <c r="B35" s="126"/>
      <c r="C35" s="126"/>
      <c r="D35" s="127"/>
      <c r="E35" s="53"/>
      <c r="I35" s="125" t="s">
        <v>41</v>
      </c>
      <c r="J35" s="126"/>
      <c r="K35" s="126"/>
      <c r="L35" s="127"/>
      <c r="M35" s="53">
        <v>700</v>
      </c>
    </row>
    <row r="36" spans="1:13" x14ac:dyDescent="0.25">
      <c r="A36" s="108"/>
      <c r="B36" s="109"/>
      <c r="C36" s="110"/>
      <c r="D36" s="99"/>
      <c r="E36" s="5"/>
      <c r="I36" s="108"/>
      <c r="J36" s="109"/>
      <c r="K36" s="110"/>
      <c r="L36" s="99"/>
      <c r="M36" s="5"/>
    </row>
    <row r="37" spans="1:13" ht="18.75" x14ac:dyDescent="0.3">
      <c r="A37" s="111" t="s">
        <v>42</v>
      </c>
      <c r="B37" s="112"/>
      <c r="C37" s="113"/>
      <c r="D37" s="100"/>
      <c r="E37" s="37">
        <f>E34-E35</f>
        <v>456.32370000000003</v>
      </c>
      <c r="I37" s="111" t="s">
        <v>42</v>
      </c>
      <c r="J37" s="112"/>
      <c r="K37" s="113"/>
      <c r="L37" s="100"/>
      <c r="M37" s="37">
        <f>M34-M35</f>
        <v>904.80020000000013</v>
      </c>
    </row>
    <row r="40" spans="1:13" x14ac:dyDescent="0.25">
      <c r="A40" s="38"/>
      <c r="B40" s="38"/>
      <c r="C40" s="38"/>
      <c r="D40" s="38"/>
      <c r="E40" s="38"/>
      <c r="I40" s="38"/>
      <c r="J40" s="38"/>
      <c r="K40" s="38"/>
      <c r="L40" s="38"/>
      <c r="M40" s="38"/>
    </row>
    <row r="41" spans="1:13" x14ac:dyDescent="0.25">
      <c r="A41" s="107" t="s">
        <v>36</v>
      </c>
      <c r="B41" s="107"/>
      <c r="C41" s="107"/>
      <c r="D41" s="107"/>
      <c r="E41" s="107"/>
      <c r="I41" s="107" t="s">
        <v>36</v>
      </c>
      <c r="J41" s="107"/>
      <c r="K41" s="107"/>
      <c r="L41" s="107"/>
      <c r="M41" s="107"/>
    </row>
    <row r="43" spans="1:13" ht="18.75" x14ac:dyDescent="0.3">
      <c r="C43" s="39">
        <v>44778</v>
      </c>
      <c r="K43" s="39">
        <v>44778</v>
      </c>
    </row>
  </sheetData>
  <mergeCells count="20">
    <mergeCell ref="A41:E41"/>
    <mergeCell ref="I41:M41"/>
    <mergeCell ref="A35:D35"/>
    <mergeCell ref="I35:L35"/>
    <mergeCell ref="A36:C36"/>
    <mergeCell ref="I36:K36"/>
    <mergeCell ref="A37:C37"/>
    <mergeCell ref="I37:K37"/>
    <mergeCell ref="C17:C18"/>
    <mergeCell ref="K17:K18"/>
    <mergeCell ref="C24:C25"/>
    <mergeCell ref="K24:K25"/>
    <mergeCell ref="A34:D34"/>
    <mergeCell ref="I34:L34"/>
    <mergeCell ref="A1:E1"/>
    <mergeCell ref="I1:M1"/>
    <mergeCell ref="C3:C4"/>
    <mergeCell ref="K3:K4"/>
    <mergeCell ref="C10:C11"/>
    <mergeCell ref="K10:K11"/>
  </mergeCells>
  <pageMargins left="0.51181102362204722" right="0.51181102362204722" top="0.78740157480314965" bottom="0.78740157480314965" header="0.31496062992125984" footer="0.31496062992125984"/>
  <pageSetup paperSize="9" scale="63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4" sqref="F24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view="pageBreakPreview" zoomScale="60" zoomScaleNormal="100" workbookViewId="0">
      <selection activeCell="A13" sqref="A13"/>
    </sheetView>
  </sheetViews>
  <sheetFormatPr defaultRowHeight="15" x14ac:dyDescent="0.25"/>
  <cols>
    <col min="1" max="3" width="28.5703125" customWidth="1"/>
    <col min="4" max="4" width="22.85546875" customWidth="1"/>
  </cols>
  <sheetData>
    <row r="1" spans="1:4" ht="26.25" x14ac:dyDescent="0.4">
      <c r="A1" s="128" t="s">
        <v>7</v>
      </c>
      <c r="B1" s="128"/>
      <c r="C1" s="128"/>
      <c r="D1" s="128"/>
    </row>
    <row r="2" spans="1:4" ht="18.75" x14ac:dyDescent="0.3">
      <c r="A2" s="4" t="s">
        <v>9</v>
      </c>
      <c r="B2" s="4" t="s">
        <v>10</v>
      </c>
      <c r="C2" s="8" t="s">
        <v>11</v>
      </c>
      <c r="D2" s="8" t="s">
        <v>6</v>
      </c>
    </row>
    <row r="3" spans="1:4" ht="18.75" x14ac:dyDescent="0.3">
      <c r="A3" s="4" t="s">
        <v>8</v>
      </c>
      <c r="B3" s="18">
        <v>69.900000000000006</v>
      </c>
      <c r="C3" s="18">
        <v>8.5</v>
      </c>
      <c r="D3" s="18">
        <f>B3+C3</f>
        <v>78.400000000000006</v>
      </c>
    </row>
    <row r="4" spans="1:4" ht="18.75" x14ac:dyDescent="0.3">
      <c r="A4" s="4" t="s">
        <v>12</v>
      </c>
      <c r="B4" s="18">
        <v>44.9</v>
      </c>
      <c r="C4" s="18">
        <v>3.5</v>
      </c>
      <c r="D4" s="18">
        <f t="shared" ref="D4:D9" si="0">B4+C4</f>
        <v>48.4</v>
      </c>
    </row>
    <row r="5" spans="1:4" ht="18.75" x14ac:dyDescent="0.3">
      <c r="A5" s="4" t="s">
        <v>13</v>
      </c>
      <c r="B5" s="18">
        <v>25.9</v>
      </c>
      <c r="C5" s="18">
        <v>7</v>
      </c>
      <c r="D5" s="18">
        <f t="shared" si="0"/>
        <v>32.9</v>
      </c>
    </row>
    <row r="6" spans="1:4" ht="18.75" x14ac:dyDescent="0.3">
      <c r="A6" s="4" t="s">
        <v>16</v>
      </c>
      <c r="B6" s="18">
        <v>29.9</v>
      </c>
      <c r="C6" s="18">
        <v>8.5</v>
      </c>
      <c r="D6" s="18">
        <f t="shared" si="0"/>
        <v>38.4</v>
      </c>
    </row>
    <row r="7" spans="1:4" ht="18.75" x14ac:dyDescent="0.3">
      <c r="A7" s="4" t="s">
        <v>17</v>
      </c>
      <c r="B7" s="18">
        <v>29.9</v>
      </c>
      <c r="C7" s="18">
        <v>5</v>
      </c>
      <c r="D7" s="18">
        <f t="shared" ref="D7" si="1">B7+C7</f>
        <v>34.9</v>
      </c>
    </row>
    <row r="8" spans="1:4" ht="18.75" x14ac:dyDescent="0.3">
      <c r="A8" s="4" t="s">
        <v>14</v>
      </c>
      <c r="B8" s="18">
        <v>49.9</v>
      </c>
      <c r="C8" s="18">
        <v>3.5</v>
      </c>
      <c r="D8" s="18">
        <f t="shared" si="0"/>
        <v>53.4</v>
      </c>
    </row>
    <row r="9" spans="1:4" ht="18.75" x14ac:dyDescent="0.3">
      <c r="A9" s="4" t="s">
        <v>15</v>
      </c>
      <c r="B9" s="18">
        <v>100</v>
      </c>
      <c r="C9" s="18"/>
      <c r="D9" s="18">
        <f t="shared" si="0"/>
        <v>100</v>
      </c>
    </row>
    <row r="10" spans="1:4" ht="18.75" x14ac:dyDescent="0.3">
      <c r="A10" s="4"/>
      <c r="B10" s="18"/>
      <c r="C10" s="18"/>
      <c r="D10" s="18"/>
    </row>
    <row r="11" spans="1:4" ht="18.75" x14ac:dyDescent="0.3">
      <c r="A11" s="4" t="s">
        <v>18</v>
      </c>
      <c r="B11" s="18">
        <v>34.9</v>
      </c>
      <c r="C11" s="18">
        <v>3.5</v>
      </c>
      <c r="D11" s="18"/>
    </row>
    <row r="12" spans="1:4" ht="18.75" x14ac:dyDescent="0.3">
      <c r="A12" s="7"/>
      <c r="B12" s="18"/>
      <c r="C12" s="18"/>
      <c r="D12" s="18"/>
    </row>
    <row r="13" spans="1:4" ht="18.75" x14ac:dyDescent="0.3">
      <c r="A13" s="7"/>
      <c r="B13" s="18"/>
      <c r="C13" s="18"/>
      <c r="D13" s="18"/>
    </row>
    <row r="14" spans="1:4" ht="18.75" x14ac:dyDescent="0.3">
      <c r="A14" s="14"/>
      <c r="B14" s="19"/>
      <c r="C14" s="19"/>
      <c r="D14" s="19"/>
    </row>
    <row r="15" spans="1:4" ht="18.75" x14ac:dyDescent="0.3">
      <c r="A15" s="14"/>
      <c r="B15" s="14"/>
      <c r="C15" s="14"/>
      <c r="D15" s="15"/>
    </row>
    <row r="16" spans="1:4" ht="21" x14ac:dyDescent="0.35">
      <c r="A16" s="16" t="s">
        <v>6</v>
      </c>
      <c r="B16" s="16"/>
      <c r="C16" s="16"/>
      <c r="D16" s="17">
        <f>SUM(D2:D15)</f>
        <v>386.40000000000003</v>
      </c>
    </row>
    <row r="17" spans="1:4" ht="18.75" x14ac:dyDescent="0.3">
      <c r="A17" s="9"/>
      <c r="B17" s="9"/>
      <c r="C17" s="9"/>
      <c r="D17" s="10"/>
    </row>
    <row r="18" spans="1:4" ht="18.75" x14ac:dyDescent="0.3">
      <c r="A18" s="9"/>
      <c r="B18" s="9"/>
      <c r="C18" s="9"/>
      <c r="D18" s="10"/>
    </row>
    <row r="19" spans="1:4" ht="18.75" x14ac:dyDescent="0.3">
      <c r="A19" s="9"/>
      <c r="B19" s="9"/>
      <c r="C19" s="9"/>
      <c r="D19" s="10"/>
    </row>
    <row r="20" spans="1:4" ht="18.75" x14ac:dyDescent="0.3">
      <c r="A20" s="9"/>
      <c r="B20" s="9"/>
      <c r="C20" s="9"/>
      <c r="D20" s="10"/>
    </row>
    <row r="21" spans="1:4" ht="18.75" x14ac:dyDescent="0.3">
      <c r="A21" s="9"/>
      <c r="B21" s="9"/>
      <c r="C21" s="9"/>
      <c r="D21" s="10"/>
    </row>
    <row r="22" spans="1:4" ht="18.75" x14ac:dyDescent="0.3">
      <c r="A22" s="10"/>
      <c r="B22" s="10"/>
      <c r="C22" s="10"/>
      <c r="D22" s="10"/>
    </row>
    <row r="23" spans="1:4" ht="18.75" x14ac:dyDescent="0.3">
      <c r="A23" s="10"/>
      <c r="B23" s="10"/>
      <c r="C23" s="10"/>
      <c r="D23" s="10"/>
    </row>
    <row r="24" spans="1:4" ht="18.75" x14ac:dyDescent="0.3">
      <c r="A24" s="9"/>
      <c r="B24" s="9"/>
      <c r="C24" s="9"/>
      <c r="D24" s="10"/>
    </row>
    <row r="25" spans="1:4" ht="18.75" x14ac:dyDescent="0.3">
      <c r="A25" s="9"/>
      <c r="B25" s="9"/>
      <c r="C25" s="9"/>
      <c r="D25" s="10"/>
    </row>
    <row r="26" spans="1:4" ht="18.75" x14ac:dyDescent="0.3">
      <c r="A26" s="9"/>
      <c r="B26" s="9"/>
      <c r="C26" s="9"/>
      <c r="D26" s="10"/>
    </row>
    <row r="27" spans="1:4" ht="18.75" x14ac:dyDescent="0.3">
      <c r="A27" s="9"/>
      <c r="B27" s="9"/>
      <c r="C27" s="9"/>
      <c r="D27" s="10"/>
    </row>
    <row r="28" spans="1:4" ht="18.75" x14ac:dyDescent="0.3">
      <c r="A28" s="9"/>
      <c r="B28" s="9"/>
      <c r="C28" s="9"/>
      <c r="D28" s="10"/>
    </row>
    <row r="29" spans="1:4" ht="18.75" x14ac:dyDescent="0.3">
      <c r="A29" s="10"/>
      <c r="B29" s="10"/>
      <c r="C29" s="10"/>
      <c r="D29" s="10"/>
    </row>
    <row r="30" spans="1:4" ht="18.75" x14ac:dyDescent="0.3">
      <c r="A30" s="10"/>
      <c r="B30" s="10"/>
      <c r="C30" s="10"/>
      <c r="D30" s="10"/>
    </row>
    <row r="31" spans="1:4" ht="18.75" x14ac:dyDescent="0.3">
      <c r="A31" s="9"/>
      <c r="B31" s="9"/>
      <c r="C31" s="9"/>
      <c r="D31" s="10"/>
    </row>
    <row r="32" spans="1:4" ht="18.75" x14ac:dyDescent="0.3">
      <c r="A32" s="10"/>
      <c r="B32" s="10"/>
      <c r="C32" s="10"/>
      <c r="D32" s="10"/>
    </row>
    <row r="33" spans="1:4" ht="18.75" x14ac:dyDescent="0.3">
      <c r="A33" s="10"/>
      <c r="B33" s="10"/>
      <c r="C33" s="10"/>
      <c r="D33" s="10"/>
    </row>
    <row r="34" spans="1:4" ht="18.75" x14ac:dyDescent="0.3">
      <c r="A34" s="11"/>
      <c r="B34" s="11"/>
      <c r="C34" s="11"/>
      <c r="D34" s="11"/>
    </row>
    <row r="35" spans="1:4" x14ac:dyDescent="0.25">
      <c r="A35" s="12"/>
      <c r="B35" s="12"/>
      <c r="C35" s="12"/>
      <c r="D35" s="13"/>
    </row>
    <row r="36" spans="1:4" x14ac:dyDescent="0.25">
      <c r="A36" s="129"/>
      <c r="B36" s="129"/>
      <c r="C36" s="129"/>
      <c r="D36" s="129"/>
    </row>
    <row r="37" spans="1:4" x14ac:dyDescent="0.25">
      <c r="A37" s="12"/>
      <c r="B37" s="12"/>
      <c r="C37" s="12"/>
      <c r="D37" s="12"/>
    </row>
    <row r="38" spans="1:4" x14ac:dyDescent="0.25">
      <c r="A38" s="12"/>
      <c r="B38" s="12"/>
      <c r="C38" s="12"/>
      <c r="D38" s="12"/>
    </row>
    <row r="39" spans="1:4" x14ac:dyDescent="0.25">
      <c r="A39" s="129"/>
      <c r="B39" s="129"/>
      <c r="C39" s="129"/>
      <c r="D39" s="129"/>
    </row>
    <row r="40" spans="1:4" x14ac:dyDescent="0.25">
      <c r="A40" s="12"/>
      <c r="B40" s="12"/>
      <c r="C40" s="12"/>
      <c r="D40" s="12"/>
    </row>
  </sheetData>
  <mergeCells count="3">
    <mergeCell ref="A1:D1"/>
    <mergeCell ref="A36:D36"/>
    <mergeCell ref="A39:D39"/>
  </mergeCells>
  <pageMargins left="0.51181102362204722" right="0.51181102362204722" top="0.78740157480314965" bottom="0.78740157480314965" header="0.31496062992125984" footer="0.31496062992125984"/>
  <pageSetup paperSize="9" scale="75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zoomScaleNormal="100" workbookViewId="0">
      <selection activeCell="B15" sqref="B14:B15"/>
    </sheetView>
  </sheetViews>
  <sheetFormatPr defaultRowHeight="15" x14ac:dyDescent="0.25"/>
  <cols>
    <col min="1" max="1" width="29.7109375" bestFit="1" customWidth="1"/>
    <col min="2" max="2" width="17.85546875" customWidth="1"/>
    <col min="3" max="3" width="18.140625" customWidth="1"/>
  </cols>
  <sheetData>
    <row r="1" spans="1:3" ht="26.25" x14ac:dyDescent="0.4">
      <c r="A1" s="104" t="s">
        <v>37</v>
      </c>
      <c r="B1" s="104"/>
      <c r="C1" s="104"/>
    </row>
    <row r="2" spans="1:3" ht="15.75" x14ac:dyDescent="0.25">
      <c r="A2" s="1" t="s">
        <v>0</v>
      </c>
      <c r="B2" s="1" t="s">
        <v>1</v>
      </c>
      <c r="C2" s="1"/>
    </row>
    <row r="3" spans="1:3" ht="15.75" x14ac:dyDescent="0.25">
      <c r="A3" s="2">
        <v>43395</v>
      </c>
      <c r="B3" s="1">
        <v>9</v>
      </c>
      <c r="C3" s="1"/>
    </row>
    <row r="4" spans="1:3" ht="15.75" x14ac:dyDescent="0.25">
      <c r="A4" s="2">
        <v>43396</v>
      </c>
      <c r="B4" s="1">
        <v>9</v>
      </c>
      <c r="C4" s="1"/>
    </row>
    <row r="5" spans="1:3" ht="15.75" x14ac:dyDescent="0.25">
      <c r="A5" s="2">
        <v>43397</v>
      </c>
      <c r="B5" s="1">
        <v>9</v>
      </c>
      <c r="C5" s="1"/>
    </row>
    <row r="6" spans="1:3" ht="15.75" x14ac:dyDescent="0.25">
      <c r="A6" s="2">
        <v>43398</v>
      </c>
      <c r="B6" s="1">
        <v>4.2</v>
      </c>
      <c r="C6" s="1"/>
    </row>
    <row r="7" spans="1:3" ht="15.75" x14ac:dyDescent="0.25">
      <c r="A7" s="1"/>
      <c r="B7" s="22"/>
      <c r="C7" s="22"/>
    </row>
    <row r="8" spans="1:3" ht="15.75" x14ac:dyDescent="0.25">
      <c r="A8" s="2" t="s">
        <v>38</v>
      </c>
      <c r="B8" s="22">
        <f>SUM(B3:B7)</f>
        <v>31.2</v>
      </c>
      <c r="C8" s="22"/>
    </row>
    <row r="9" spans="1:3" ht="23.25" x14ac:dyDescent="0.35">
      <c r="A9" s="105" t="s">
        <v>6</v>
      </c>
      <c r="B9" s="106"/>
      <c r="C9" s="23">
        <v>212.16</v>
      </c>
    </row>
  </sheetData>
  <mergeCells count="2">
    <mergeCell ref="A1:C1"/>
    <mergeCell ref="A9:B9"/>
  </mergeCells>
  <pageMargins left="0.51181102362204722" right="0.51181102362204722" top="0.78740157480314965" bottom="0.78740157480314965" header="0.31496062992125984" footer="0.31496062992125984"/>
  <pageSetup paperSize="9" scale="75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zoomScaleNormal="100" workbookViewId="0">
      <selection activeCell="A67" sqref="A67:C68"/>
    </sheetView>
  </sheetViews>
  <sheetFormatPr defaultRowHeight="15" x14ac:dyDescent="0.25"/>
  <cols>
    <col min="1" max="1" width="29.7109375" bestFit="1" customWidth="1"/>
    <col min="2" max="2" width="17.85546875" customWidth="1"/>
    <col min="3" max="3" width="18.140625" customWidth="1"/>
    <col min="5" max="5" width="26.85546875" customWidth="1"/>
    <col min="6" max="6" width="21.7109375" customWidth="1"/>
    <col min="7" max="7" width="22.5703125" customWidth="1"/>
  </cols>
  <sheetData>
    <row r="1" spans="1:9" ht="26.25" x14ac:dyDescent="0.4">
      <c r="A1" s="132" t="s">
        <v>19</v>
      </c>
      <c r="B1" s="133"/>
      <c r="C1" s="134"/>
      <c r="E1" s="130"/>
      <c r="F1" s="130"/>
      <c r="G1" s="130"/>
      <c r="H1" s="28"/>
      <c r="I1" s="28"/>
    </row>
    <row r="2" spans="1:9" ht="15.75" x14ac:dyDescent="0.25">
      <c r="A2" s="1" t="s">
        <v>0</v>
      </c>
      <c r="B2" s="1" t="s">
        <v>1</v>
      </c>
      <c r="C2" s="1"/>
      <c r="E2" s="29"/>
      <c r="F2" s="29"/>
      <c r="G2" s="29"/>
      <c r="H2" s="28"/>
      <c r="I2" s="28"/>
    </row>
    <row r="3" spans="1:9" ht="15.75" x14ac:dyDescent="0.25">
      <c r="A3" s="2">
        <v>43363</v>
      </c>
      <c r="B3" s="1">
        <v>9</v>
      </c>
      <c r="C3" s="1">
        <v>121.86</v>
      </c>
      <c r="E3" s="30"/>
      <c r="F3" s="29"/>
      <c r="G3" s="29"/>
      <c r="H3" s="28"/>
      <c r="I3" s="28"/>
    </row>
    <row r="4" spans="1:9" ht="15.75" x14ac:dyDescent="0.25">
      <c r="A4" s="2"/>
      <c r="B4" s="1"/>
      <c r="C4" s="1"/>
      <c r="E4" s="30"/>
      <c r="F4" s="29"/>
      <c r="G4" s="29"/>
      <c r="H4" s="28"/>
      <c r="I4" s="28"/>
    </row>
    <row r="5" spans="1:9" ht="15.75" x14ac:dyDescent="0.25">
      <c r="A5" s="2"/>
      <c r="B5" s="1"/>
      <c r="C5" s="1"/>
      <c r="E5" s="30"/>
      <c r="F5" s="29"/>
      <c r="G5" s="29"/>
      <c r="H5" s="28"/>
      <c r="I5" s="28"/>
    </row>
    <row r="6" spans="1:9" ht="15.75" x14ac:dyDescent="0.25">
      <c r="A6" s="2"/>
      <c r="B6" s="1"/>
      <c r="C6" s="1"/>
      <c r="E6" s="29"/>
      <c r="F6" s="29"/>
      <c r="G6" s="31"/>
      <c r="H6" s="28"/>
      <c r="I6" s="28"/>
    </row>
    <row r="7" spans="1:9" ht="15.75" x14ac:dyDescent="0.25">
      <c r="A7" s="1"/>
      <c r="B7" s="22"/>
      <c r="C7" s="22"/>
      <c r="E7" s="30"/>
      <c r="F7" s="32"/>
      <c r="G7" s="32"/>
      <c r="H7" s="28"/>
      <c r="I7" s="28"/>
    </row>
    <row r="8" spans="1:9" ht="15.75" x14ac:dyDescent="0.25">
      <c r="A8" s="2" t="s">
        <v>20</v>
      </c>
      <c r="B8" s="22">
        <f>SUM(B3:B7)</f>
        <v>9</v>
      </c>
      <c r="C8" s="22"/>
      <c r="E8" s="30"/>
      <c r="F8" s="32"/>
      <c r="G8" s="32"/>
      <c r="H8" s="28"/>
      <c r="I8" s="28"/>
    </row>
    <row r="9" spans="1:9" ht="23.25" x14ac:dyDescent="0.35">
      <c r="A9" s="105" t="s">
        <v>6</v>
      </c>
      <c r="B9" s="106"/>
      <c r="C9" s="23">
        <f>SUM(C3:C8)</f>
        <v>121.86</v>
      </c>
      <c r="E9" s="131"/>
      <c r="F9" s="131"/>
      <c r="G9" s="33"/>
      <c r="H9" s="28"/>
      <c r="I9" s="28"/>
    </row>
    <row r="10" spans="1:9" x14ac:dyDescent="0.25">
      <c r="E10" s="28"/>
      <c r="F10" s="28"/>
      <c r="G10" s="28"/>
      <c r="H10" s="28"/>
      <c r="I10" s="28"/>
    </row>
    <row r="11" spans="1:9" ht="26.25" x14ac:dyDescent="0.4">
      <c r="A11" s="132" t="s">
        <v>21</v>
      </c>
      <c r="B11" s="133"/>
      <c r="C11" s="134"/>
      <c r="E11" s="28"/>
      <c r="F11" s="28"/>
      <c r="G11" s="28"/>
      <c r="H11" s="28"/>
      <c r="I11" s="28"/>
    </row>
    <row r="12" spans="1:9" ht="15.75" x14ac:dyDescent="0.25">
      <c r="A12" s="1" t="s">
        <v>0</v>
      </c>
      <c r="B12" s="1" t="s">
        <v>1</v>
      </c>
      <c r="C12" s="1"/>
    </row>
    <row r="13" spans="1:9" ht="15.75" x14ac:dyDescent="0.25">
      <c r="A13" s="2">
        <v>43363</v>
      </c>
      <c r="B13" s="1">
        <v>9</v>
      </c>
      <c r="C13" s="1">
        <v>115.92</v>
      </c>
    </row>
    <row r="14" spans="1:9" ht="15.75" x14ac:dyDescent="0.25">
      <c r="A14" s="2"/>
      <c r="B14" s="1"/>
      <c r="C14" s="1"/>
    </row>
    <row r="15" spans="1:9" ht="15.75" x14ac:dyDescent="0.25">
      <c r="A15" s="2"/>
      <c r="B15" s="1"/>
      <c r="C15" s="1"/>
    </row>
    <row r="16" spans="1:9" ht="15.75" x14ac:dyDescent="0.25">
      <c r="A16" s="2"/>
      <c r="B16" s="1"/>
      <c r="C16" s="1"/>
    </row>
    <row r="17" spans="1:3" ht="15.75" x14ac:dyDescent="0.25">
      <c r="A17" s="1"/>
      <c r="B17" s="22"/>
      <c r="C17" s="22"/>
    </row>
    <row r="18" spans="1:3" ht="15.75" x14ac:dyDescent="0.25">
      <c r="A18" s="2" t="s">
        <v>22</v>
      </c>
      <c r="B18" s="22">
        <f>SUM(B13:B17)</f>
        <v>9</v>
      </c>
      <c r="C18" s="22"/>
    </row>
    <row r="19" spans="1:3" ht="23.25" x14ac:dyDescent="0.35">
      <c r="A19" s="105" t="s">
        <v>6</v>
      </c>
      <c r="B19" s="106"/>
      <c r="C19" s="23">
        <f>SUM(C13:C18)</f>
        <v>115.92</v>
      </c>
    </row>
    <row r="21" spans="1:3" ht="26.25" x14ac:dyDescent="0.4">
      <c r="A21" s="132" t="s">
        <v>23</v>
      </c>
      <c r="B21" s="133"/>
      <c r="C21" s="134"/>
    </row>
    <row r="22" spans="1:3" ht="15.75" x14ac:dyDescent="0.25">
      <c r="A22" s="1" t="s">
        <v>0</v>
      </c>
      <c r="B22" s="1" t="s">
        <v>1</v>
      </c>
      <c r="C22" s="1"/>
    </row>
    <row r="23" spans="1:3" ht="15.75" x14ac:dyDescent="0.25">
      <c r="A23" s="2">
        <v>43363</v>
      </c>
      <c r="B23" s="1">
        <v>6</v>
      </c>
      <c r="C23" s="1">
        <v>77.16</v>
      </c>
    </row>
    <row r="24" spans="1:3" ht="15.75" x14ac:dyDescent="0.25">
      <c r="A24" s="2"/>
      <c r="B24" s="1"/>
      <c r="C24" s="1"/>
    </row>
    <row r="25" spans="1:3" ht="15.75" x14ac:dyDescent="0.25">
      <c r="A25" s="2"/>
      <c r="B25" s="1"/>
      <c r="C25" s="1"/>
    </row>
    <row r="26" spans="1:3" ht="15.75" x14ac:dyDescent="0.25">
      <c r="A26" s="1"/>
      <c r="B26" s="1"/>
      <c r="C26" s="21"/>
    </row>
    <row r="27" spans="1:3" ht="15.75" x14ac:dyDescent="0.25">
      <c r="A27" s="1"/>
      <c r="B27" s="22"/>
      <c r="C27" s="22"/>
    </row>
    <row r="28" spans="1:3" ht="15.75" x14ac:dyDescent="0.25">
      <c r="A28" s="2" t="s">
        <v>24</v>
      </c>
      <c r="B28" s="22">
        <f>SUM(B23:B27)</f>
        <v>6</v>
      </c>
      <c r="C28" s="22"/>
    </row>
    <row r="29" spans="1:3" ht="23.25" x14ac:dyDescent="0.35">
      <c r="A29" s="105" t="s">
        <v>6</v>
      </c>
      <c r="B29" s="106"/>
      <c r="C29" s="23">
        <f>SUM(C23:C28)</f>
        <v>77.16</v>
      </c>
    </row>
    <row r="31" spans="1:3" ht="26.25" x14ac:dyDescent="0.4">
      <c r="A31" s="132" t="s">
        <v>25</v>
      </c>
      <c r="B31" s="133"/>
      <c r="C31" s="134"/>
    </row>
    <row r="32" spans="1:3" ht="15.75" x14ac:dyDescent="0.25">
      <c r="A32" s="1" t="s">
        <v>0</v>
      </c>
      <c r="B32" s="1" t="s">
        <v>1</v>
      </c>
      <c r="C32" s="1"/>
    </row>
    <row r="33" spans="1:3" ht="15.75" x14ac:dyDescent="0.25">
      <c r="A33" s="2">
        <v>43363</v>
      </c>
      <c r="B33" s="1">
        <v>9</v>
      </c>
      <c r="C33" s="1">
        <v>116.1</v>
      </c>
    </row>
    <row r="34" spans="1:3" ht="15.75" x14ac:dyDescent="0.25">
      <c r="A34" s="2"/>
      <c r="B34" s="1"/>
      <c r="C34" s="1"/>
    </row>
    <row r="35" spans="1:3" ht="15.75" x14ac:dyDescent="0.25">
      <c r="A35" s="2"/>
      <c r="B35" s="1"/>
      <c r="C35" s="1"/>
    </row>
    <row r="36" spans="1:3" ht="15.75" x14ac:dyDescent="0.25">
      <c r="A36" s="1"/>
      <c r="B36" s="1"/>
      <c r="C36" s="21"/>
    </row>
    <row r="37" spans="1:3" ht="15.75" x14ac:dyDescent="0.25">
      <c r="A37" s="1"/>
      <c r="B37" s="22"/>
      <c r="C37" s="22"/>
    </row>
    <row r="38" spans="1:3" ht="15.75" x14ac:dyDescent="0.25">
      <c r="A38" s="2" t="s">
        <v>26</v>
      </c>
      <c r="B38" s="22">
        <f>SUM(B33:B37)</f>
        <v>9</v>
      </c>
      <c r="C38" s="22"/>
    </row>
    <row r="39" spans="1:3" ht="23.25" x14ac:dyDescent="0.35">
      <c r="A39" s="105" t="s">
        <v>6</v>
      </c>
      <c r="B39" s="106"/>
      <c r="C39" s="23">
        <f>SUM(C33:C38)</f>
        <v>116.1</v>
      </c>
    </row>
    <row r="41" spans="1:3" ht="26.25" x14ac:dyDescent="0.4">
      <c r="A41" s="132" t="s">
        <v>27</v>
      </c>
      <c r="B41" s="133"/>
      <c r="C41" s="134"/>
    </row>
    <row r="42" spans="1:3" ht="15.75" x14ac:dyDescent="0.25">
      <c r="A42" s="1" t="s">
        <v>0</v>
      </c>
      <c r="B42" s="1" t="s">
        <v>1</v>
      </c>
      <c r="C42" s="1"/>
    </row>
    <row r="43" spans="1:3" ht="15.75" x14ac:dyDescent="0.25">
      <c r="A43" s="2">
        <v>43363</v>
      </c>
      <c r="B43" s="1">
        <v>10.5</v>
      </c>
      <c r="C43" s="1">
        <v>135.24</v>
      </c>
    </row>
    <row r="44" spans="1:3" ht="15.75" x14ac:dyDescent="0.25">
      <c r="A44" s="2"/>
      <c r="B44" s="1"/>
      <c r="C44" s="1"/>
    </row>
    <row r="45" spans="1:3" ht="15.75" x14ac:dyDescent="0.25">
      <c r="A45" s="2"/>
      <c r="B45" s="1"/>
      <c r="C45" s="1"/>
    </row>
    <row r="46" spans="1:3" ht="15.75" x14ac:dyDescent="0.25">
      <c r="A46" s="1"/>
      <c r="B46" s="1"/>
      <c r="C46" s="21"/>
    </row>
    <row r="47" spans="1:3" ht="15.75" x14ac:dyDescent="0.25">
      <c r="A47" s="1"/>
      <c r="B47" s="22"/>
      <c r="C47" s="22"/>
    </row>
    <row r="48" spans="1:3" ht="15.75" x14ac:dyDescent="0.25">
      <c r="A48" s="2" t="s">
        <v>22</v>
      </c>
      <c r="B48" s="22">
        <f>SUM(B43:B47)</f>
        <v>10.5</v>
      </c>
      <c r="C48" s="22"/>
    </row>
    <row r="49" spans="1:3" ht="23.25" x14ac:dyDescent="0.35">
      <c r="A49" s="105" t="s">
        <v>6</v>
      </c>
      <c r="B49" s="106"/>
      <c r="C49" s="23">
        <f>SUM(C43:C48)</f>
        <v>135.24</v>
      </c>
    </row>
    <row r="51" spans="1:3" ht="26.25" x14ac:dyDescent="0.4">
      <c r="A51" s="132" t="s">
        <v>28</v>
      </c>
      <c r="B51" s="133"/>
      <c r="C51" s="134"/>
    </row>
    <row r="52" spans="1:3" ht="15.75" x14ac:dyDescent="0.25">
      <c r="A52" s="1" t="s">
        <v>0</v>
      </c>
      <c r="B52" s="1" t="s">
        <v>1</v>
      </c>
      <c r="C52" s="1"/>
    </row>
    <row r="53" spans="1:3" ht="15.75" x14ac:dyDescent="0.25">
      <c r="A53" s="2">
        <v>43363</v>
      </c>
      <c r="B53" s="1">
        <v>9.4</v>
      </c>
      <c r="C53" s="1">
        <v>120.32</v>
      </c>
    </row>
    <row r="54" spans="1:3" ht="15.75" x14ac:dyDescent="0.25">
      <c r="A54" s="2"/>
      <c r="B54" s="1"/>
      <c r="C54" s="1"/>
    </row>
    <row r="55" spans="1:3" ht="15.75" x14ac:dyDescent="0.25">
      <c r="A55" s="2"/>
      <c r="B55" s="1"/>
      <c r="C55" s="1"/>
    </row>
    <row r="56" spans="1:3" ht="15.75" x14ac:dyDescent="0.25">
      <c r="A56" s="1"/>
      <c r="B56" s="1"/>
      <c r="C56" s="21"/>
    </row>
    <row r="57" spans="1:3" ht="15.75" x14ac:dyDescent="0.25">
      <c r="A57" s="1"/>
      <c r="B57" s="22"/>
      <c r="C57" s="22"/>
    </row>
    <row r="58" spans="1:3" ht="15.75" x14ac:dyDescent="0.25">
      <c r="A58" s="2" t="s">
        <v>29</v>
      </c>
      <c r="B58" s="22">
        <f>SUM(B53:B57)</f>
        <v>9.4</v>
      </c>
      <c r="C58" s="22"/>
    </row>
    <row r="59" spans="1:3" ht="23.25" x14ac:dyDescent="0.35">
      <c r="A59" s="105" t="s">
        <v>6</v>
      </c>
      <c r="B59" s="106"/>
      <c r="C59" s="23">
        <f>SUM(C53:C58)</f>
        <v>120.32</v>
      </c>
    </row>
    <row r="61" spans="1:3" x14ac:dyDescent="0.25">
      <c r="A61" s="135">
        <f>C59+C49+C39+C29+C19+C9</f>
        <v>686.59999999999991</v>
      </c>
      <c r="B61" s="136"/>
      <c r="C61" s="136"/>
    </row>
    <row r="62" spans="1:3" x14ac:dyDescent="0.25">
      <c r="A62" s="136"/>
      <c r="B62" s="136"/>
      <c r="C62" s="136"/>
    </row>
    <row r="63" spans="1:3" x14ac:dyDescent="0.25">
      <c r="A63" s="137" t="s">
        <v>30</v>
      </c>
      <c r="B63" s="137"/>
      <c r="C63" s="137"/>
    </row>
    <row r="64" spans="1:3" x14ac:dyDescent="0.25">
      <c r="A64" s="137"/>
      <c r="B64" s="137"/>
      <c r="C64" s="137"/>
    </row>
    <row r="65" spans="1:3" ht="21" x14ac:dyDescent="0.35">
      <c r="A65" s="137" t="s">
        <v>31</v>
      </c>
      <c r="B65" s="137"/>
      <c r="C65" s="137"/>
    </row>
    <row r="67" spans="1:3" x14ac:dyDescent="0.25">
      <c r="A67" s="138" t="s">
        <v>32</v>
      </c>
      <c r="B67" s="138"/>
      <c r="C67" s="138"/>
    </row>
    <row r="68" spans="1:3" x14ac:dyDescent="0.25">
      <c r="A68" s="138"/>
      <c r="B68" s="138"/>
      <c r="C68" s="138"/>
    </row>
  </sheetData>
  <mergeCells count="18">
    <mergeCell ref="A31:C31"/>
    <mergeCell ref="A39:B39"/>
    <mergeCell ref="A41:C41"/>
    <mergeCell ref="A49:B49"/>
    <mergeCell ref="A51:C51"/>
    <mergeCell ref="A59:B59"/>
    <mergeCell ref="A61:C62"/>
    <mergeCell ref="A63:C64"/>
    <mergeCell ref="A65:C65"/>
    <mergeCell ref="A67:C68"/>
    <mergeCell ref="A29:B29"/>
    <mergeCell ref="E1:G1"/>
    <mergeCell ref="E9:F9"/>
    <mergeCell ref="A1:C1"/>
    <mergeCell ref="A9:B9"/>
    <mergeCell ref="A11:C11"/>
    <mergeCell ref="A19:B19"/>
    <mergeCell ref="A21:C21"/>
  </mergeCells>
  <pageMargins left="0.51181102362204722" right="0.51181102362204722" top="0.78740157480314965" bottom="0.78740157480314965" header="0.31496062992125984" footer="0.31496062992125984"/>
  <pageSetup paperSize="9" scale="7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1</vt:i4>
      </vt:variant>
    </vt:vector>
  </HeadingPairs>
  <TitlesOfParts>
    <vt:vector size="19" baseType="lpstr">
      <vt:lpstr>SET</vt:lpstr>
      <vt:lpstr>Plan1</vt:lpstr>
      <vt:lpstr>jan.2019</vt:lpstr>
      <vt:lpstr>fev.2019</vt:lpstr>
      <vt:lpstr>MAR.2019 (2)</vt:lpstr>
      <vt:lpstr>ABR.2019</vt:lpstr>
      <vt:lpstr>MAIO 2019</vt:lpstr>
      <vt:lpstr>FEVEREIRO 2022</vt:lpstr>
      <vt:lpstr>MARÇO 2022 </vt:lpstr>
      <vt:lpstr>ABRIL 2022  </vt:lpstr>
      <vt:lpstr>MAIO 2022 </vt:lpstr>
      <vt:lpstr>JUNHO 2022</vt:lpstr>
      <vt:lpstr>JULHO 2022 </vt:lpstr>
      <vt:lpstr>AGOSTO 2022  (2)</vt:lpstr>
      <vt:lpstr>Plan3</vt:lpstr>
      <vt:lpstr>UP CIA</vt:lpstr>
      <vt:lpstr>SET (2)</vt:lpstr>
      <vt:lpstr>SET (3)</vt:lpstr>
      <vt:lpstr>'UP CIA'!Area_de_impressao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WinXP</dc:creator>
  <cp:lastModifiedBy>WinSeven</cp:lastModifiedBy>
  <cp:lastPrinted>2022-08-05T16:59:55Z</cp:lastPrinted>
  <dcterms:created xsi:type="dcterms:W3CDTF">2014-11-05T19:57:11Z</dcterms:created>
  <dcterms:modified xsi:type="dcterms:W3CDTF">2022-12-09T19:49:33Z</dcterms:modified>
</cp:coreProperties>
</file>